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47" i="1" l="1"/>
  <c r="E27" i="1"/>
  <c r="F27" i="1"/>
  <c r="G27" i="1"/>
  <c r="D27" i="1"/>
  <c r="H25" i="1"/>
  <c r="H24" i="1"/>
  <c r="H275" i="1"/>
  <c r="H271" i="1"/>
  <c r="H264" i="1"/>
  <c r="H262" i="1"/>
  <c r="H260" i="1"/>
  <c r="H259" i="1"/>
  <c r="H234" i="1"/>
  <c r="G276" i="1"/>
  <c r="F276" i="1"/>
  <c r="E276" i="1"/>
  <c r="D276" i="1"/>
  <c r="H274" i="1"/>
  <c r="H273" i="1"/>
  <c r="G272" i="1"/>
  <c r="F272" i="1"/>
  <c r="E272" i="1"/>
  <c r="D272" i="1"/>
  <c r="H270" i="1"/>
  <c r="H269" i="1"/>
  <c r="H268" i="1"/>
  <c r="H267" i="1"/>
  <c r="H266" i="1"/>
  <c r="G265" i="1"/>
  <c r="F265" i="1"/>
  <c r="E265" i="1"/>
  <c r="D265" i="1"/>
  <c r="G263" i="1"/>
  <c r="F263" i="1"/>
  <c r="E263" i="1"/>
  <c r="D263" i="1"/>
  <c r="H261" i="1"/>
  <c r="H246" i="1"/>
  <c r="H236" i="1"/>
  <c r="G249" i="1"/>
  <c r="F249" i="1"/>
  <c r="E249" i="1"/>
  <c r="D249" i="1"/>
  <c r="H248" i="1"/>
  <c r="H247" i="1"/>
  <c r="H249" i="1" s="1"/>
  <c r="G245" i="1"/>
  <c r="F245" i="1"/>
  <c r="E245" i="1"/>
  <c r="D245" i="1"/>
  <c r="H244" i="1"/>
  <c r="H243" i="1"/>
  <c r="H242" i="1"/>
  <c r="H241" i="1"/>
  <c r="H240" i="1"/>
  <c r="H239" i="1"/>
  <c r="G238" i="1"/>
  <c r="F238" i="1"/>
  <c r="E238" i="1"/>
  <c r="D238" i="1"/>
  <c r="H237" i="1"/>
  <c r="G235" i="1"/>
  <c r="F235" i="1"/>
  <c r="E235" i="1"/>
  <c r="D235" i="1"/>
  <c r="H233" i="1"/>
  <c r="H232" i="1"/>
  <c r="H231" i="1"/>
  <c r="H218" i="1"/>
  <c r="H219" i="1"/>
  <c r="H211" i="1"/>
  <c r="G220" i="1"/>
  <c r="F220" i="1"/>
  <c r="E220" i="1"/>
  <c r="D220" i="1"/>
  <c r="G216" i="1"/>
  <c r="F216" i="1"/>
  <c r="E216" i="1"/>
  <c r="D216" i="1"/>
  <c r="H215" i="1"/>
  <c r="H214" i="1"/>
  <c r="H213" i="1"/>
  <c r="H212" i="1"/>
  <c r="G210" i="1"/>
  <c r="F210" i="1"/>
  <c r="E210" i="1"/>
  <c r="D210" i="1"/>
  <c r="H209" i="1"/>
  <c r="G208" i="1"/>
  <c r="F208" i="1"/>
  <c r="E208" i="1"/>
  <c r="D208" i="1"/>
  <c r="H207" i="1"/>
  <c r="H206" i="1"/>
  <c r="H205" i="1"/>
  <c r="H193" i="1"/>
  <c r="H190" i="1"/>
  <c r="H179" i="1"/>
  <c r="G194" i="1"/>
  <c r="F194" i="1"/>
  <c r="E194" i="1"/>
  <c r="D194" i="1"/>
  <c r="H191" i="1"/>
  <c r="G189" i="1"/>
  <c r="F189" i="1"/>
  <c r="E189" i="1"/>
  <c r="D189" i="1"/>
  <c r="H188" i="1"/>
  <c r="H187" i="1"/>
  <c r="H186" i="1"/>
  <c r="H185" i="1"/>
  <c r="H184" i="1"/>
  <c r="H183" i="1"/>
  <c r="H182" i="1"/>
  <c r="G181" i="1"/>
  <c r="F181" i="1"/>
  <c r="E181" i="1"/>
  <c r="D181" i="1"/>
  <c r="H180" i="1"/>
  <c r="G178" i="1"/>
  <c r="F178" i="1"/>
  <c r="E178" i="1"/>
  <c r="D178" i="1"/>
  <c r="H177" i="1"/>
  <c r="H176" i="1"/>
  <c r="H175" i="1"/>
  <c r="H174" i="1"/>
  <c r="H161" i="1"/>
  <c r="H160" i="1"/>
  <c r="H148" i="1"/>
  <c r="G163" i="1"/>
  <c r="F163" i="1"/>
  <c r="E163" i="1"/>
  <c r="D163" i="1"/>
  <c r="G159" i="1"/>
  <c r="F159" i="1"/>
  <c r="E159" i="1"/>
  <c r="D159" i="1"/>
  <c r="H158" i="1"/>
  <c r="H157" i="1"/>
  <c r="H156" i="1"/>
  <c r="H155" i="1"/>
  <c r="H154" i="1"/>
  <c r="G153" i="1"/>
  <c r="F153" i="1"/>
  <c r="E153" i="1"/>
  <c r="D153" i="1"/>
  <c r="H192" i="1"/>
  <c r="H153" i="1" s="1"/>
  <c r="G151" i="1"/>
  <c r="F151" i="1"/>
  <c r="E151" i="1"/>
  <c r="D151" i="1"/>
  <c r="H150" i="1"/>
  <c r="H149" i="1"/>
  <c r="H133" i="1"/>
  <c r="H120" i="1"/>
  <c r="G138" i="1"/>
  <c r="F138" i="1"/>
  <c r="E138" i="1"/>
  <c r="H137" i="1"/>
  <c r="H136" i="1"/>
  <c r="H135" i="1"/>
  <c r="G134" i="1"/>
  <c r="F134" i="1"/>
  <c r="E134" i="1"/>
  <c r="D134" i="1"/>
  <c r="H132" i="1"/>
  <c r="H131" i="1"/>
  <c r="H130" i="1"/>
  <c r="H129" i="1"/>
  <c r="H128" i="1"/>
  <c r="H127" i="1"/>
  <c r="G126" i="1"/>
  <c r="F126" i="1"/>
  <c r="E126" i="1"/>
  <c r="D126" i="1"/>
  <c r="H125" i="1"/>
  <c r="G124" i="1"/>
  <c r="F124" i="1"/>
  <c r="E124" i="1"/>
  <c r="D124" i="1"/>
  <c r="H123" i="1"/>
  <c r="H122" i="1"/>
  <c r="H121" i="1"/>
  <c r="H102" i="1"/>
  <c r="H106" i="1"/>
  <c r="H97" i="1"/>
  <c r="H81" i="1"/>
  <c r="H54" i="1"/>
  <c r="H95" i="1"/>
  <c r="G109" i="1"/>
  <c r="F109" i="1"/>
  <c r="E109" i="1"/>
  <c r="D109" i="1"/>
  <c r="H152" i="1"/>
  <c r="H107" i="1"/>
  <c r="G105" i="1"/>
  <c r="F105" i="1"/>
  <c r="E105" i="1"/>
  <c r="D105" i="1"/>
  <c r="H104" i="1"/>
  <c r="H103" i="1"/>
  <c r="H101" i="1"/>
  <c r="H100" i="1"/>
  <c r="G99" i="1"/>
  <c r="F99" i="1"/>
  <c r="E99" i="1"/>
  <c r="D99" i="1"/>
  <c r="H98" i="1"/>
  <c r="H99" i="1" s="1"/>
  <c r="G96" i="1"/>
  <c r="F96" i="1"/>
  <c r="E96" i="1"/>
  <c r="D96" i="1"/>
  <c r="H94" i="1"/>
  <c r="H93" i="1"/>
  <c r="G82" i="1"/>
  <c r="F82" i="1"/>
  <c r="E82" i="1"/>
  <c r="D82" i="1"/>
  <c r="H80" i="1"/>
  <c r="G79" i="1"/>
  <c r="F79" i="1"/>
  <c r="E79" i="1"/>
  <c r="D79" i="1"/>
  <c r="H78" i="1"/>
  <c r="H77" i="1"/>
  <c r="H76" i="1"/>
  <c r="H75" i="1"/>
  <c r="H74" i="1"/>
  <c r="H73" i="1"/>
  <c r="G72" i="1"/>
  <c r="F72" i="1"/>
  <c r="E72" i="1"/>
  <c r="D72" i="1"/>
  <c r="H71" i="1"/>
  <c r="G70" i="1"/>
  <c r="F70" i="1"/>
  <c r="E70" i="1"/>
  <c r="D70" i="1"/>
  <c r="H69" i="1"/>
  <c r="H68" i="1"/>
  <c r="H67" i="1"/>
  <c r="H66" i="1"/>
  <c r="H41" i="1"/>
  <c r="H38" i="1"/>
  <c r="G55" i="1"/>
  <c r="F55" i="1"/>
  <c r="E55" i="1"/>
  <c r="D55" i="1"/>
  <c r="H53" i="1"/>
  <c r="H52" i="1"/>
  <c r="G51" i="1"/>
  <c r="F51" i="1"/>
  <c r="E51" i="1"/>
  <c r="D51" i="1"/>
  <c r="H50" i="1"/>
  <c r="H49" i="1"/>
  <c r="H48" i="1"/>
  <c r="H47" i="1"/>
  <c r="H46" i="1"/>
  <c r="H45" i="1"/>
  <c r="G44" i="1"/>
  <c r="F44" i="1"/>
  <c r="E44" i="1"/>
  <c r="D44" i="1"/>
  <c r="H43" i="1"/>
  <c r="G42" i="1"/>
  <c r="F42" i="1"/>
  <c r="E42" i="1"/>
  <c r="D42" i="1"/>
  <c r="H40" i="1"/>
  <c r="H39" i="1"/>
  <c r="H26" i="1"/>
  <c r="H15" i="1"/>
  <c r="H16" i="1" s="1"/>
  <c r="G23" i="1"/>
  <c r="F23" i="1"/>
  <c r="E23" i="1"/>
  <c r="D23" i="1"/>
  <c r="H22" i="1"/>
  <c r="H21" i="1"/>
  <c r="H20" i="1"/>
  <c r="H19" i="1"/>
  <c r="H18" i="1"/>
  <c r="H17" i="1"/>
  <c r="G16" i="1"/>
  <c r="F16" i="1"/>
  <c r="E16" i="1"/>
  <c r="D16" i="1"/>
  <c r="G14" i="1"/>
  <c r="F14" i="1"/>
  <c r="E14" i="1"/>
  <c r="D14" i="1"/>
  <c r="H13" i="1"/>
  <c r="H12" i="1"/>
  <c r="H11" i="1"/>
  <c r="H10" i="1"/>
  <c r="H238" i="1" l="1"/>
  <c r="H178" i="1"/>
  <c r="H189" i="1"/>
  <c r="H245" i="1"/>
  <c r="F277" i="1"/>
  <c r="H272" i="1"/>
  <c r="H27" i="1"/>
  <c r="H210" i="1"/>
  <c r="E250" i="1"/>
  <c r="G250" i="1"/>
  <c r="H276" i="1"/>
  <c r="H265" i="1"/>
  <c r="E277" i="1"/>
  <c r="G277" i="1"/>
  <c r="H263" i="1"/>
  <c r="F250" i="1"/>
  <c r="H235" i="1"/>
  <c r="H250" i="1" s="1"/>
  <c r="H220" i="1"/>
  <c r="F221" i="1"/>
  <c r="H216" i="1"/>
  <c r="E221" i="1"/>
  <c r="G221" i="1"/>
  <c r="H208" i="1"/>
  <c r="F195" i="1"/>
  <c r="H194" i="1"/>
  <c r="E195" i="1"/>
  <c r="G195" i="1"/>
  <c r="H181" i="1"/>
  <c r="E83" i="1"/>
  <c r="G83" i="1"/>
  <c r="H72" i="1"/>
  <c r="H82" i="1"/>
  <c r="H109" i="1"/>
  <c r="E139" i="1"/>
  <c r="G139" i="1"/>
  <c r="H126" i="1"/>
  <c r="H134" i="1"/>
  <c r="H151" i="1"/>
  <c r="H159" i="1"/>
  <c r="H163" i="1"/>
  <c r="F164" i="1"/>
  <c r="E164" i="1"/>
  <c r="G164" i="1"/>
  <c r="H79" i="1"/>
  <c r="H105" i="1"/>
  <c r="H138" i="1"/>
  <c r="H124" i="1"/>
  <c r="F139" i="1"/>
  <c r="F110" i="1"/>
  <c r="E110" i="1"/>
  <c r="G110" i="1"/>
  <c r="F28" i="1"/>
  <c r="H96" i="1"/>
  <c r="H70" i="1"/>
  <c r="F83" i="1"/>
  <c r="H55" i="1"/>
  <c r="F56" i="1"/>
  <c r="H44" i="1"/>
  <c r="E56" i="1"/>
  <c r="G56" i="1"/>
  <c r="H51" i="1"/>
  <c r="H23" i="1"/>
  <c r="H42" i="1"/>
  <c r="E28" i="1"/>
  <c r="G28" i="1"/>
  <c r="H14" i="1"/>
  <c r="H83" i="1" l="1"/>
  <c r="H195" i="1"/>
  <c r="H277" i="1"/>
  <c r="H221" i="1"/>
  <c r="H164" i="1"/>
  <c r="H139" i="1"/>
  <c r="H110" i="1"/>
  <c r="H56" i="1"/>
  <c r="H28" i="1"/>
</calcChain>
</file>

<file path=xl/sharedStrings.xml><?xml version="1.0" encoding="utf-8"?>
<sst xmlns="http://schemas.openxmlformats.org/spreadsheetml/2006/main" count="355" uniqueCount="111">
  <si>
    <t>Утверждаю заведующий МДОБУ        д/с №                 "                                                "</t>
  </si>
  <si>
    <t>ФИО                                                дата                              печать</t>
  </si>
  <si>
    <t>меню приготовляемых блюд</t>
  </si>
  <si>
    <t>1 день</t>
  </si>
  <si>
    <t xml:space="preserve">приём пищи 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</si>
  <si>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</si>
  <si>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</si>
  <si>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</si>
  <si>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</si>
  <si>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</si>
  <si>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</si>
  <si>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</si>
  <si>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</si>
  <si>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</si>
  <si>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сыр (порциями)</t>
  </si>
  <si>
    <t>хлеб пшеничный</t>
  </si>
  <si>
    <t>чай с сахаром</t>
  </si>
  <si>
    <t>итого</t>
  </si>
  <si>
    <t>2 завтрак</t>
  </si>
  <si>
    <t>обед</t>
  </si>
  <si>
    <t>Рагу из овощей</t>
  </si>
  <si>
    <t>котлета мясная</t>
  </si>
  <si>
    <t>томаты соленые</t>
  </si>
  <si>
    <t>хлеб ржано-пшеничный</t>
  </si>
  <si>
    <t>кисель из кураги</t>
  </si>
  <si>
    <t>полдник</t>
  </si>
  <si>
    <t>всего за день</t>
  </si>
  <si>
    <t>каша пшенная с маслом</t>
  </si>
  <si>
    <t>яблоко свежее</t>
  </si>
  <si>
    <t>компот из сухофруктов</t>
  </si>
  <si>
    <t>2 день</t>
  </si>
  <si>
    <t>масло (порциями)</t>
  </si>
  <si>
    <t>рис отварной</t>
  </si>
  <si>
    <t>салат витаминный</t>
  </si>
  <si>
    <t>Бульон с отварной говядиной</t>
  </si>
  <si>
    <t>суп овощной с вермишелью и индейкой</t>
  </si>
  <si>
    <t xml:space="preserve"> </t>
  </si>
  <si>
    <t>суп гречневый с картофелем</t>
  </si>
  <si>
    <t>3 день</t>
  </si>
  <si>
    <t>чай с лимоном</t>
  </si>
  <si>
    <t>груша свежая</t>
  </si>
  <si>
    <t>суп картофельный с фрикадельками</t>
  </si>
  <si>
    <t>Каша перловая рассыпчатая</t>
  </si>
  <si>
    <t>мясной гуляш</t>
  </si>
  <si>
    <t>огурец соленый</t>
  </si>
  <si>
    <t>кисель из сущеных яблок</t>
  </si>
  <si>
    <t>каша пшеничная с маслом</t>
  </si>
  <si>
    <t>189/1</t>
  </si>
  <si>
    <t>запеканка картофельная с индейкой</t>
  </si>
  <si>
    <t>4 день</t>
  </si>
  <si>
    <t>вафли</t>
  </si>
  <si>
    <t>жаркое по-домашнему</t>
  </si>
  <si>
    <t>компот из смеси сухофруктов</t>
  </si>
  <si>
    <t>Булочка домашняя</t>
  </si>
  <si>
    <t xml:space="preserve">свекольник с говядиной </t>
  </si>
  <si>
    <t>5 день</t>
  </si>
  <si>
    <t>масло сливочное (порциями)</t>
  </si>
  <si>
    <t>рассольник на мясном бульоне</t>
  </si>
  <si>
    <t>каша гречневая рассыпчатая</t>
  </si>
  <si>
    <t>соус белый основной</t>
  </si>
  <si>
    <t>биточки куриные</t>
  </si>
  <si>
    <t>икра кабачковая</t>
  </si>
  <si>
    <t>суп-крем из зеленого горошка</t>
  </si>
  <si>
    <t>крутоны</t>
  </si>
  <si>
    <t xml:space="preserve">компот из кураги </t>
  </si>
  <si>
    <t>Каша перловая с маслом</t>
  </si>
  <si>
    <t>компот из груш</t>
  </si>
  <si>
    <t>напиток  из свежих яблок</t>
  </si>
  <si>
    <t>6 день</t>
  </si>
  <si>
    <t>мясо тушеное с овощами в соусе</t>
  </si>
  <si>
    <t>салат "Свеколка"</t>
  </si>
  <si>
    <t>напиток из плодов шиповника</t>
  </si>
  <si>
    <t>181/1</t>
  </si>
  <si>
    <t>95/1</t>
  </si>
  <si>
    <t>суп c мясными фрикадельками</t>
  </si>
  <si>
    <t>87/1</t>
  </si>
  <si>
    <t>Булочка "Российская"</t>
  </si>
  <si>
    <t>7 день</t>
  </si>
  <si>
    <t>масло  сливочное (порциями)</t>
  </si>
  <si>
    <t>печенье</t>
  </si>
  <si>
    <t>щи с кващенной капусты с картофелем и сметаной</t>
  </si>
  <si>
    <t>пюре картофельное</t>
  </si>
  <si>
    <t>печеночные оладьи</t>
  </si>
  <si>
    <t>соус сметанный</t>
  </si>
  <si>
    <t>помпушки с чесноком</t>
  </si>
  <si>
    <t>каша рисовая с маслом</t>
  </si>
  <si>
    <t>8 день</t>
  </si>
  <si>
    <t>макароны с сыром</t>
  </si>
  <si>
    <t>винегрет овощной</t>
  </si>
  <si>
    <t>Рисовая каша с индейкой</t>
  </si>
  <si>
    <t>266/1</t>
  </si>
  <si>
    <t>Булочка с изюмом</t>
  </si>
  <si>
    <t>9 день</t>
  </si>
  <si>
    <t>пряник</t>
  </si>
  <si>
    <t>мясо тушеное</t>
  </si>
  <si>
    <t>компот из изюма</t>
  </si>
  <si>
    <t>каша ячневая с маслом</t>
  </si>
  <si>
    <t>суп с морской кап. на овощном бульоне</t>
  </si>
  <si>
    <t>10 день</t>
  </si>
  <si>
    <t>борщ с капустой и картофелем</t>
  </si>
  <si>
    <t>пюре гороховое</t>
  </si>
  <si>
    <t xml:space="preserve">итого </t>
  </si>
  <si>
    <t>солянка сборная с индейкой</t>
  </si>
  <si>
    <t>котлета мясная (свинина, говядина)</t>
  </si>
  <si>
    <t>*- не аллергичная рыба.</t>
  </si>
  <si>
    <t>суп картофельный с бобовыми и гренками</t>
  </si>
  <si>
    <t>Индейка запеченая с черносливом</t>
  </si>
  <si>
    <t>запеканка овощная с индейкой</t>
  </si>
  <si>
    <t xml:space="preserve">суп Ессентуки  </t>
  </si>
  <si>
    <t>биточки из сельди и * с овощами запечеными</t>
  </si>
  <si>
    <t>Возрастная категория детей с 3 до 7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</si>
</sst>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/>
    <xf numFmtId="2" fontId="1" fillId="0" borderId="2" xfId="0" applyNumberFormat="1" applyFont="1" applyBorder="1"/>
    <xf numFmtId="0" fontId="1" fillId="0" borderId="2" xfId="0" applyFont="1" applyBorder="1" applyAlignment="1"/>
    <xf numFmtId="0" fontId="2" fillId="0" borderId="2" xfId="0" applyFont="1" applyFill="1" applyBorder="1" applyAlignment="1"/>
    <xf numFmtId="0" fontId="2" fillId="0" borderId="0" xfId="0" applyFont="1" applyFill="1"/>
    <xf numFmtId="164" fontId="2" fillId="0" borderId="2" xfId="0" applyNumberFormat="1" applyFont="1" applyBorder="1"/>
    <xf numFmtId="2" fontId="2" fillId="0" borderId="2" xfId="0" applyNumberFormat="1" applyFont="1" applyBorder="1"/>
    <xf numFmtId="164" fontId="1" fillId="0" borderId="2" xfId="0" applyNumberFormat="1" applyFont="1" applyBorder="1"/>
    <xf numFmtId="164" fontId="1" fillId="0" borderId="2" xfId="0" applyNumberFormat="1" applyFont="1" applyBorder="1" applyAlignment="1"/>
    <xf numFmtId="2" fontId="1" fillId="0" borderId="2" xfId="0" applyNumberFormat="1" applyFont="1" applyBorder="1" applyAlignment="1"/>
    <xf numFmtId="164" fontId="2" fillId="0" borderId="2" xfId="0" applyNumberFormat="1" applyFont="1" applyBorder="1" applyAlignment="1"/>
    <xf numFmtId="2" fontId="2" fillId="0" borderId="2" xfId="0" applyNumberFormat="1" applyFont="1" applyBorder="1" applyAlignment="1"/>
    <xf numFmtId="0" fontId="2" fillId="0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3" xfId="0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/>
    <xf numFmtId="0" fontId="2" fillId="0" borderId="7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1" fillId="0" borderId="2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7"/>
  <sheetViews>
    <sheetView tabSelected="1" topLeftCell="A247" workbookViewId="0">
      <selection activeCell="B255" sqref="B255:I255"/>
    </sheetView>
  </sheetViews>
  <sheetFormatPr defaultRowHeight="15" x14ac:dyDescent="0.25"/>
  <cols>
    <col min="1" max="2" width="9.140625" style="2"/>
    <col min="3" max="3" width="38.7109375" style="2" customWidth="1"/>
    <col min="4" max="5" width="9.140625" style="2"/>
    <col min="6" max="7" width="9.140625" style="2" customWidth="1"/>
    <col min="8" max="16384" width="9.140625" style="2"/>
  </cols>
  <sheetData>
    <row r="3" spans="2:9" x14ac:dyDescent="0.25">
      <c r="B3" s="34" t="s">
        <v>0</v>
      </c>
      <c r="C3" s="34"/>
      <c r="D3" s="34"/>
      <c r="E3" s="34"/>
      <c r="F3" s="34"/>
      <c r="G3" s="34"/>
      <c r="H3" s="34"/>
      <c r="I3" s="34"/>
    </row>
    <row r="4" spans="2:9" x14ac:dyDescent="0.25">
      <c r="B4" s="35" t="s">
        <v>1</v>
      </c>
      <c r="C4" s="35"/>
      <c r="D4" s="35"/>
      <c r="E4" s="35"/>
      <c r="F4" s="35"/>
      <c r="G4" s="35"/>
      <c r="H4" s="35"/>
      <c r="I4" s="35"/>
    </row>
    <row r="5" spans="2:9" x14ac:dyDescent="0.25">
      <c r="B5" s="36" t="s">
        <v>2</v>
      </c>
      <c r="C5" s="36"/>
      <c r="D5" s="36"/>
      <c r="E5" s="36"/>
      <c r="F5" s="36"/>
      <c r="G5" s="36"/>
      <c r="H5" s="36"/>
      <c r="I5" s="36"/>
    </row>
    <row r="6" spans="2:9" x14ac:dyDescent="0.25">
      <c r="B6" s="36" t="s">
        <v>110</v>
      </c>
      <c r="C6" s="36"/>
      <c r="D6" s="36"/>
      <c r="E6" s="36"/>
      <c r="F6" s="36"/>
      <c r="G6" s="36"/>
      <c r="H6" s="36"/>
      <c r="I6" s="36"/>
    </row>
    <row r="7" spans="2:9" x14ac:dyDescent="0.25">
      <c r="B7" s="30" t="s">
        <v>3</v>
      </c>
      <c r="C7" s="30"/>
      <c r="D7" s="30"/>
      <c r="E7" s="30"/>
      <c r="F7" s="30"/>
      <c r="G7" s="30"/>
      <c r="H7" s="30"/>
      <c r="I7" s="30"/>
    </row>
    <row r="8" spans="2:9" x14ac:dyDescent="0.25">
      <c r="B8" s="37" t="s">
        <v>4</v>
      </c>
      <c r="C8" s="37" t="s">
        <v>5</v>
      </c>
      <c r="D8" s="37" t="s">
        <v>6</v>
      </c>
      <c r="E8" s="32" t="s">
        <v>7</v>
      </c>
      <c r="F8" s="32"/>
      <c r="G8" s="32"/>
      <c r="H8" s="37" t="s">
        <v>8</v>
      </c>
      <c r="I8" s="37" t="s">
        <v>9</v>
      </c>
    </row>
    <row r="9" spans="2:9" x14ac:dyDescent="0.25">
      <c r="B9" s="37"/>
      <c r="C9" s="37"/>
      <c r="D9" s="37"/>
      <c r="E9" s="3" t="s">
        <v>10</v>
      </c>
      <c r="F9" s="3" t="s">
        <v>11</v>
      </c>
      <c r="G9" s="3" t="s">
        <v>12</v>
      </c>
      <c r="H9" s="37"/>
      <c r="I9" s="37"/>
    </row>
    <row r="10" spans="2:9" x14ac:dyDescent="0.25">
      <c r="B10" s="37" t="s">
        <v>13</v>
      </c>
      <c r="C10" s="3" t="s">
        <v>27</v>
      </c>
      <c r="D10" s="3">
        <v>130</v>
      </c>
      <c r="E10" s="3">
        <v>3.8</v>
      </c>
      <c r="F10" s="3">
        <v>10.199999999999999</v>
      </c>
      <c r="G10" s="3">
        <v>15.2</v>
      </c>
      <c r="H10" s="3">
        <f>E10*4+F10*9+G10*4</f>
        <v>167.8</v>
      </c>
      <c r="I10" s="4" t="s">
        <v>47</v>
      </c>
    </row>
    <row r="11" spans="2:9" x14ac:dyDescent="0.25">
      <c r="B11" s="37"/>
      <c r="C11" s="3" t="s">
        <v>14</v>
      </c>
      <c r="D11" s="3">
        <v>16</v>
      </c>
      <c r="E11" s="3">
        <v>3.68</v>
      </c>
      <c r="F11" s="3">
        <v>4.8</v>
      </c>
      <c r="G11" s="3">
        <v>0</v>
      </c>
      <c r="H11" s="3">
        <f t="shared" ref="H11:H26" si="0">E11*4+F11*9+G11*4</f>
        <v>57.919999999999995</v>
      </c>
      <c r="I11" s="4">
        <v>14</v>
      </c>
    </row>
    <row r="12" spans="2:9" x14ac:dyDescent="0.25">
      <c r="B12" s="37"/>
      <c r="C12" s="3" t="s">
        <v>15</v>
      </c>
      <c r="D12" s="3">
        <v>60</v>
      </c>
      <c r="E12" s="3">
        <v>4.5599999999999996</v>
      </c>
      <c r="F12" s="3">
        <v>0.54</v>
      </c>
      <c r="G12" s="3">
        <v>29.82</v>
      </c>
      <c r="H12" s="3">
        <f t="shared" si="0"/>
        <v>142.38</v>
      </c>
      <c r="I12" s="4">
        <v>3</v>
      </c>
    </row>
    <row r="13" spans="2:9" x14ac:dyDescent="0.25">
      <c r="B13" s="37"/>
      <c r="C13" s="3" t="s">
        <v>16</v>
      </c>
      <c r="D13" s="3">
        <v>200</v>
      </c>
      <c r="E13" s="3">
        <v>0</v>
      </c>
      <c r="F13" s="3">
        <v>0</v>
      </c>
      <c r="G13" s="3">
        <v>5</v>
      </c>
      <c r="H13" s="3">
        <f t="shared" si="0"/>
        <v>20</v>
      </c>
      <c r="I13" s="4">
        <v>392</v>
      </c>
    </row>
    <row r="14" spans="2:9" x14ac:dyDescent="0.25">
      <c r="B14" s="44" t="s">
        <v>17</v>
      </c>
      <c r="C14" s="45"/>
      <c r="D14" s="1">
        <f>D10+D11+D12+D13</f>
        <v>406</v>
      </c>
      <c r="E14" s="1">
        <f t="shared" ref="E14:G14" si="1">E10+E11+E12+E13</f>
        <v>12.04</v>
      </c>
      <c r="F14" s="1">
        <f t="shared" si="1"/>
        <v>15.54</v>
      </c>
      <c r="G14" s="1">
        <f t="shared" si="1"/>
        <v>50.019999999999996</v>
      </c>
      <c r="H14" s="1">
        <f t="shared" si="0"/>
        <v>388.09999999999997</v>
      </c>
      <c r="I14" s="4"/>
    </row>
    <row r="15" spans="2:9" x14ac:dyDescent="0.25">
      <c r="B15" s="3" t="s">
        <v>18</v>
      </c>
      <c r="C15" s="3" t="s">
        <v>28</v>
      </c>
      <c r="D15" s="3">
        <v>100</v>
      </c>
      <c r="E15" s="3">
        <v>0.4</v>
      </c>
      <c r="F15" s="3">
        <v>0</v>
      </c>
      <c r="G15" s="3">
        <v>11.3</v>
      </c>
      <c r="H15" s="3">
        <f t="shared" si="0"/>
        <v>46.800000000000004</v>
      </c>
      <c r="I15" s="4">
        <v>6</v>
      </c>
    </row>
    <row r="16" spans="2:9" x14ac:dyDescent="0.25">
      <c r="B16" s="44" t="s">
        <v>17</v>
      </c>
      <c r="C16" s="45"/>
      <c r="D16" s="1">
        <f>D15</f>
        <v>100</v>
      </c>
      <c r="E16" s="1">
        <f t="shared" ref="E16:H16" si="2">E15</f>
        <v>0.4</v>
      </c>
      <c r="F16" s="1">
        <f t="shared" si="2"/>
        <v>0</v>
      </c>
      <c r="G16" s="1">
        <f t="shared" si="2"/>
        <v>11.3</v>
      </c>
      <c r="H16" s="1">
        <f t="shared" si="2"/>
        <v>46.800000000000004</v>
      </c>
      <c r="I16" s="4"/>
    </row>
    <row r="17" spans="2:9" ht="31.5" customHeight="1" x14ac:dyDescent="0.25">
      <c r="B17" s="37" t="s">
        <v>19</v>
      </c>
      <c r="C17" s="5" t="s">
        <v>105</v>
      </c>
      <c r="D17" s="3">
        <v>210</v>
      </c>
      <c r="E17" s="3">
        <v>6.3</v>
      </c>
      <c r="F17" s="3">
        <v>3.9</v>
      </c>
      <c r="G17" s="3">
        <v>35.5</v>
      </c>
      <c r="H17" s="3">
        <f t="shared" si="0"/>
        <v>202.3</v>
      </c>
      <c r="I17" s="4">
        <v>99</v>
      </c>
    </row>
    <row r="18" spans="2:9" x14ac:dyDescent="0.25">
      <c r="B18" s="37"/>
      <c r="C18" s="3" t="s">
        <v>20</v>
      </c>
      <c r="D18" s="3">
        <v>130</v>
      </c>
      <c r="E18" s="3">
        <v>2.1</v>
      </c>
      <c r="F18" s="3">
        <v>12.9</v>
      </c>
      <c r="G18" s="3">
        <v>15.3</v>
      </c>
      <c r="H18" s="3">
        <f t="shared" si="0"/>
        <v>185.70000000000002</v>
      </c>
      <c r="I18" s="4">
        <v>137</v>
      </c>
    </row>
    <row r="19" spans="2:9" x14ac:dyDescent="0.25">
      <c r="B19" s="37"/>
      <c r="C19" s="3" t="s">
        <v>103</v>
      </c>
      <c r="D19" s="3">
        <v>70</v>
      </c>
      <c r="E19" s="3">
        <v>6.8</v>
      </c>
      <c r="F19" s="3">
        <v>9.5</v>
      </c>
      <c r="G19" s="3">
        <v>20.2</v>
      </c>
      <c r="H19" s="3">
        <f t="shared" si="0"/>
        <v>193.5</v>
      </c>
      <c r="I19" s="4">
        <v>272</v>
      </c>
    </row>
    <row r="20" spans="2:9" x14ac:dyDescent="0.25">
      <c r="B20" s="37"/>
      <c r="C20" s="3" t="s">
        <v>22</v>
      </c>
      <c r="D20" s="3">
        <v>50</v>
      </c>
      <c r="E20" s="3">
        <v>0.5</v>
      </c>
      <c r="F20" s="3">
        <v>0</v>
      </c>
      <c r="G20" s="3">
        <v>1.17</v>
      </c>
      <c r="H20" s="3">
        <f t="shared" si="0"/>
        <v>6.68</v>
      </c>
      <c r="I20" s="4">
        <v>20</v>
      </c>
    </row>
    <row r="21" spans="2:9" x14ac:dyDescent="0.25">
      <c r="B21" s="37"/>
      <c r="C21" s="3" t="s">
        <v>23</v>
      </c>
      <c r="D21" s="3">
        <v>40</v>
      </c>
      <c r="E21" s="3">
        <v>2.8</v>
      </c>
      <c r="F21" s="3">
        <v>0.44</v>
      </c>
      <c r="G21" s="3">
        <v>16.12</v>
      </c>
      <c r="H21" s="3">
        <f t="shared" si="0"/>
        <v>79.64</v>
      </c>
      <c r="I21" s="4">
        <v>9</v>
      </c>
    </row>
    <row r="22" spans="2:9" x14ac:dyDescent="0.25">
      <c r="B22" s="37"/>
      <c r="C22" s="3" t="s">
        <v>24</v>
      </c>
      <c r="D22" s="3">
        <v>180</v>
      </c>
      <c r="E22" s="3">
        <v>0.9</v>
      </c>
      <c r="F22" s="3">
        <v>0</v>
      </c>
      <c r="G22" s="3">
        <v>19.3</v>
      </c>
      <c r="H22" s="3">
        <f t="shared" si="0"/>
        <v>80.8</v>
      </c>
      <c r="I22" s="4">
        <v>406</v>
      </c>
    </row>
    <row r="23" spans="2:9" x14ac:dyDescent="0.25">
      <c r="B23" s="28" t="s">
        <v>17</v>
      </c>
      <c r="C23" s="28"/>
      <c r="D23" s="1">
        <f>D17+D18+D19+D20+D21+D22</f>
        <v>680</v>
      </c>
      <c r="E23" s="1">
        <f t="shared" ref="E23:H23" si="3">E17+E18+E19+E20+E21+E22</f>
        <v>19.399999999999999</v>
      </c>
      <c r="F23" s="1">
        <f t="shared" si="3"/>
        <v>26.740000000000002</v>
      </c>
      <c r="G23" s="1">
        <f t="shared" si="3"/>
        <v>107.59</v>
      </c>
      <c r="H23" s="1">
        <f t="shared" si="3"/>
        <v>748.61999999999989</v>
      </c>
      <c r="I23" s="4"/>
    </row>
    <row r="24" spans="2:9" ht="20.25" customHeight="1" x14ac:dyDescent="0.25">
      <c r="B24" s="37" t="s">
        <v>25</v>
      </c>
      <c r="C24" s="5" t="s">
        <v>106</v>
      </c>
      <c r="D24" s="3">
        <v>100</v>
      </c>
      <c r="E24" s="3">
        <v>17</v>
      </c>
      <c r="F24" s="3">
        <v>2</v>
      </c>
      <c r="G24" s="3">
        <v>12.1</v>
      </c>
      <c r="H24" s="3">
        <f>E24*4+F24*9+G24*4</f>
        <v>134.4</v>
      </c>
      <c r="I24" s="4">
        <v>369</v>
      </c>
    </row>
    <row r="25" spans="2:9" ht="20.25" customHeight="1" x14ac:dyDescent="0.25">
      <c r="B25" s="37"/>
      <c r="C25" s="3" t="s">
        <v>23</v>
      </c>
      <c r="D25" s="3">
        <v>40</v>
      </c>
      <c r="E25" s="3">
        <v>2.8</v>
      </c>
      <c r="F25" s="3">
        <v>0.44</v>
      </c>
      <c r="G25" s="3">
        <v>16.12</v>
      </c>
      <c r="H25" s="3">
        <f t="shared" ref="H25" si="4">E25*4+F25*9+G25*4</f>
        <v>79.64</v>
      </c>
      <c r="I25" s="4">
        <v>9</v>
      </c>
    </row>
    <row r="26" spans="2:9" x14ac:dyDescent="0.25">
      <c r="B26" s="37"/>
      <c r="C26" s="6" t="s">
        <v>29</v>
      </c>
      <c r="D26" s="6">
        <v>180</v>
      </c>
      <c r="E26" s="6">
        <v>0.5</v>
      </c>
      <c r="F26" s="6">
        <v>0</v>
      </c>
      <c r="G26" s="6">
        <v>23.5</v>
      </c>
      <c r="H26" s="3">
        <f t="shared" si="0"/>
        <v>96</v>
      </c>
      <c r="I26" s="4">
        <v>402</v>
      </c>
    </row>
    <row r="27" spans="2:9" x14ac:dyDescent="0.25">
      <c r="B27" s="28" t="s">
        <v>17</v>
      </c>
      <c r="C27" s="28"/>
      <c r="D27" s="1">
        <f>D24+D25+D26</f>
        <v>320</v>
      </c>
      <c r="E27" s="1">
        <f t="shared" ref="E27:H27" si="5">E24+E25+E26</f>
        <v>20.3</v>
      </c>
      <c r="F27" s="1">
        <f t="shared" si="5"/>
        <v>2.44</v>
      </c>
      <c r="G27" s="1">
        <f t="shared" si="5"/>
        <v>51.72</v>
      </c>
      <c r="H27" s="1">
        <f t="shared" si="5"/>
        <v>310.04000000000002</v>
      </c>
      <c r="I27" s="3"/>
    </row>
    <row r="28" spans="2:9" x14ac:dyDescent="0.25">
      <c r="B28" s="29" t="s">
        <v>26</v>
      </c>
      <c r="C28" s="29"/>
      <c r="D28" s="29"/>
      <c r="E28" s="1">
        <f>E14+E16+E23+E27</f>
        <v>52.14</v>
      </c>
      <c r="F28" s="1">
        <f t="shared" ref="F28:H28" si="6">F14+F16+F23+F27</f>
        <v>44.72</v>
      </c>
      <c r="G28" s="1">
        <f t="shared" si="6"/>
        <v>220.63</v>
      </c>
      <c r="H28" s="1">
        <f t="shared" si="6"/>
        <v>1493.56</v>
      </c>
      <c r="I28" s="3"/>
    </row>
    <row r="31" spans="2:9" x14ac:dyDescent="0.25">
      <c r="B31" s="34" t="s">
        <v>0</v>
      </c>
      <c r="C31" s="34"/>
      <c r="D31" s="34"/>
      <c r="E31" s="34"/>
      <c r="F31" s="34"/>
      <c r="G31" s="34"/>
      <c r="H31" s="34"/>
      <c r="I31" s="34"/>
    </row>
    <row r="32" spans="2:9" x14ac:dyDescent="0.25">
      <c r="B32" s="35" t="s">
        <v>1</v>
      </c>
      <c r="C32" s="35"/>
      <c r="D32" s="35"/>
      <c r="E32" s="35"/>
      <c r="F32" s="35"/>
      <c r="G32" s="35"/>
      <c r="H32" s="35"/>
      <c r="I32" s="35"/>
    </row>
    <row r="33" spans="2:9" x14ac:dyDescent="0.25">
      <c r="B33" s="36" t="s">
        <v>2</v>
      </c>
      <c r="C33" s="36"/>
      <c r="D33" s="36"/>
      <c r="E33" s="36"/>
      <c r="F33" s="36"/>
      <c r="G33" s="36"/>
      <c r="H33" s="36"/>
      <c r="I33" s="36"/>
    </row>
    <row r="34" spans="2:9" x14ac:dyDescent="0.25">
      <c r="B34" s="36" t="s">
        <v>110</v>
      </c>
      <c r="C34" s="36"/>
      <c r="D34" s="36"/>
      <c r="E34" s="36"/>
      <c r="F34" s="36"/>
      <c r="G34" s="36"/>
      <c r="H34" s="36"/>
      <c r="I34" s="36"/>
    </row>
    <row r="35" spans="2:9" x14ac:dyDescent="0.25">
      <c r="B35" s="30" t="s">
        <v>30</v>
      </c>
      <c r="C35" s="30"/>
      <c r="D35" s="30"/>
      <c r="E35" s="30"/>
      <c r="F35" s="30"/>
      <c r="G35" s="30"/>
      <c r="H35" s="30"/>
      <c r="I35" s="30"/>
    </row>
    <row r="36" spans="2:9" x14ac:dyDescent="0.25">
      <c r="B36" s="37" t="s">
        <v>4</v>
      </c>
      <c r="C36" s="37" t="s">
        <v>5</v>
      </c>
      <c r="D36" s="37" t="s">
        <v>6</v>
      </c>
      <c r="E36" s="32" t="s">
        <v>7</v>
      </c>
      <c r="F36" s="32"/>
      <c r="G36" s="32"/>
      <c r="H36" s="37" t="s">
        <v>8</v>
      </c>
      <c r="I36" s="37" t="s">
        <v>9</v>
      </c>
    </row>
    <row r="37" spans="2:9" x14ac:dyDescent="0.25">
      <c r="B37" s="37"/>
      <c r="C37" s="37"/>
      <c r="D37" s="37"/>
      <c r="E37" s="3" t="s">
        <v>10</v>
      </c>
      <c r="F37" s="3" t="s">
        <v>11</v>
      </c>
      <c r="G37" s="3" t="s">
        <v>12</v>
      </c>
      <c r="H37" s="37"/>
      <c r="I37" s="37"/>
    </row>
    <row r="38" spans="2:9" x14ac:dyDescent="0.25">
      <c r="B38" s="37"/>
      <c r="C38" s="3" t="s">
        <v>34</v>
      </c>
      <c r="D38" s="3">
        <v>145</v>
      </c>
      <c r="E38" s="3">
        <v>13</v>
      </c>
      <c r="F38" s="3">
        <v>10.1</v>
      </c>
      <c r="G38" s="3">
        <v>3</v>
      </c>
      <c r="H38" s="3">
        <f>E38*4+F38*9+G38</f>
        <v>145.89999999999998</v>
      </c>
      <c r="I38" s="4"/>
    </row>
    <row r="39" spans="2:9" x14ac:dyDescent="0.25">
      <c r="B39" s="37"/>
      <c r="C39" s="3" t="s">
        <v>31</v>
      </c>
      <c r="D39" s="3">
        <v>5</v>
      </c>
      <c r="E39" s="3">
        <v>0.03</v>
      </c>
      <c r="F39" s="3">
        <v>4.125</v>
      </c>
      <c r="G39" s="3">
        <v>4.4999999999999998E-2</v>
      </c>
      <c r="H39" s="3">
        <f t="shared" ref="H39:H55" si="7">E39*4+F39*9+G39*4</f>
        <v>37.424999999999997</v>
      </c>
      <c r="I39" s="4">
        <v>13</v>
      </c>
    </row>
    <row r="40" spans="2:9" x14ac:dyDescent="0.25">
      <c r="B40" s="37"/>
      <c r="C40" s="3" t="s">
        <v>15</v>
      </c>
      <c r="D40" s="3">
        <v>50</v>
      </c>
      <c r="E40" s="3">
        <v>3.8</v>
      </c>
      <c r="F40" s="3">
        <v>0.45</v>
      </c>
      <c r="G40" s="3">
        <v>24.85</v>
      </c>
      <c r="H40" s="3">
        <f t="shared" si="7"/>
        <v>118.65</v>
      </c>
      <c r="I40" s="4">
        <v>3</v>
      </c>
    </row>
    <row r="41" spans="2:9" x14ac:dyDescent="0.25">
      <c r="B41" s="37"/>
      <c r="C41" s="3" t="s">
        <v>16</v>
      </c>
      <c r="D41" s="3">
        <v>200</v>
      </c>
      <c r="E41" s="3">
        <v>0</v>
      </c>
      <c r="F41" s="3">
        <v>0</v>
      </c>
      <c r="G41" s="3">
        <v>5</v>
      </c>
      <c r="H41" s="3">
        <f t="shared" si="7"/>
        <v>20</v>
      </c>
      <c r="I41" s="4">
        <v>392</v>
      </c>
    </row>
    <row r="42" spans="2:9" x14ac:dyDescent="0.25">
      <c r="B42" s="28" t="s">
        <v>17</v>
      </c>
      <c r="C42" s="28"/>
      <c r="D42" s="1">
        <f>D38+D39+D40+D41</f>
        <v>400</v>
      </c>
      <c r="E42" s="7">
        <f>E38+E39+E40+E41</f>
        <v>16.829999999999998</v>
      </c>
      <c r="F42" s="7">
        <f>F38+F39+F40+F41</f>
        <v>14.674999999999999</v>
      </c>
      <c r="G42" s="7">
        <f>G38+G39+G40+G41</f>
        <v>32.895000000000003</v>
      </c>
      <c r="H42" s="1">
        <f t="shared" si="7"/>
        <v>330.97500000000002</v>
      </c>
      <c r="I42" s="4"/>
    </row>
    <row r="43" spans="2:9" x14ac:dyDescent="0.25">
      <c r="B43" s="3"/>
      <c r="C43" s="3" t="s">
        <v>28</v>
      </c>
      <c r="D43" s="3">
        <v>100</v>
      </c>
      <c r="E43" s="3">
        <v>0.4</v>
      </c>
      <c r="F43" s="3">
        <v>0</v>
      </c>
      <c r="G43" s="3">
        <v>11.3</v>
      </c>
      <c r="H43" s="3">
        <f t="shared" si="7"/>
        <v>46.800000000000004</v>
      </c>
      <c r="I43" s="4">
        <v>6</v>
      </c>
    </row>
    <row r="44" spans="2:9" x14ac:dyDescent="0.25">
      <c r="B44" s="28" t="s">
        <v>17</v>
      </c>
      <c r="C44" s="28"/>
      <c r="D44" s="1">
        <f>D43</f>
        <v>100</v>
      </c>
      <c r="E44" s="1">
        <f t="shared" ref="E44:G44" si="8">E43</f>
        <v>0.4</v>
      </c>
      <c r="F44" s="1">
        <f t="shared" si="8"/>
        <v>0</v>
      </c>
      <c r="G44" s="1">
        <f t="shared" si="8"/>
        <v>11.3</v>
      </c>
      <c r="H44" s="1">
        <f t="shared" si="7"/>
        <v>46.800000000000004</v>
      </c>
      <c r="I44" s="4"/>
    </row>
    <row r="45" spans="2:9" x14ac:dyDescent="0.25">
      <c r="B45" s="3"/>
      <c r="C45" s="3" t="s">
        <v>35</v>
      </c>
      <c r="D45" s="3">
        <v>180</v>
      </c>
      <c r="E45" s="3">
        <v>10</v>
      </c>
      <c r="F45" s="3">
        <v>6.7</v>
      </c>
      <c r="G45" s="3">
        <v>18</v>
      </c>
      <c r="H45" s="3">
        <f t="shared" si="7"/>
        <v>172.3</v>
      </c>
      <c r="I45" s="4">
        <v>75</v>
      </c>
    </row>
    <row r="46" spans="2:9" x14ac:dyDescent="0.25">
      <c r="B46" s="3"/>
      <c r="C46" s="3" t="s">
        <v>32</v>
      </c>
      <c r="D46" s="3">
        <v>130</v>
      </c>
      <c r="E46" s="3">
        <v>3.1</v>
      </c>
      <c r="F46" s="3">
        <v>5.2</v>
      </c>
      <c r="G46" s="3">
        <v>33.4</v>
      </c>
      <c r="H46" s="3">
        <f t="shared" si="7"/>
        <v>192.8</v>
      </c>
      <c r="I46" s="4">
        <v>315</v>
      </c>
    </row>
    <row r="47" spans="2:9" ht="32.25" customHeight="1" x14ac:dyDescent="0.25">
      <c r="B47" s="3"/>
      <c r="C47" s="5" t="s">
        <v>109</v>
      </c>
      <c r="D47" s="3">
        <v>70</v>
      </c>
      <c r="E47" s="3">
        <v>7.1</v>
      </c>
      <c r="F47" s="3">
        <v>6.1</v>
      </c>
      <c r="G47" s="3">
        <v>9.6</v>
      </c>
      <c r="H47" s="3">
        <f t="shared" si="7"/>
        <v>121.69999999999999</v>
      </c>
      <c r="I47" s="4">
        <v>259</v>
      </c>
    </row>
    <row r="48" spans="2:9" x14ac:dyDescent="0.25">
      <c r="B48" s="3"/>
      <c r="C48" s="3" t="s">
        <v>33</v>
      </c>
      <c r="D48" s="3">
        <v>50</v>
      </c>
      <c r="E48" s="3">
        <v>0.7</v>
      </c>
      <c r="F48" s="3">
        <v>1.7</v>
      </c>
      <c r="G48" s="3">
        <v>7.7</v>
      </c>
      <c r="H48" s="3">
        <f t="shared" si="7"/>
        <v>48.9</v>
      </c>
      <c r="I48" s="4">
        <v>41</v>
      </c>
    </row>
    <row r="49" spans="2:9" x14ac:dyDescent="0.25">
      <c r="B49" s="3"/>
      <c r="C49" s="3" t="s">
        <v>23</v>
      </c>
      <c r="D49" s="3">
        <v>40</v>
      </c>
      <c r="E49" s="3">
        <v>2.8</v>
      </c>
      <c r="F49" s="3">
        <v>0.44</v>
      </c>
      <c r="G49" s="3">
        <v>16.12</v>
      </c>
      <c r="H49" s="3">
        <f t="shared" si="7"/>
        <v>79.64</v>
      </c>
      <c r="I49" s="4">
        <v>9</v>
      </c>
    </row>
    <row r="50" spans="2:9" x14ac:dyDescent="0.25">
      <c r="B50" s="6"/>
      <c r="C50" s="6" t="s">
        <v>29</v>
      </c>
      <c r="D50" s="6">
        <v>180</v>
      </c>
      <c r="E50" s="6">
        <v>0.5</v>
      </c>
      <c r="F50" s="6">
        <v>0</v>
      </c>
      <c r="G50" s="6">
        <v>23.5</v>
      </c>
      <c r="H50" s="3">
        <f t="shared" si="7"/>
        <v>96</v>
      </c>
      <c r="I50" s="4">
        <v>402</v>
      </c>
    </row>
    <row r="51" spans="2:9" x14ac:dyDescent="0.25">
      <c r="B51" s="28" t="s">
        <v>17</v>
      </c>
      <c r="C51" s="28"/>
      <c r="D51" s="8">
        <f>D45+D46+D47+D48+D49+D50</f>
        <v>650</v>
      </c>
      <c r="E51" s="8">
        <f t="shared" ref="E51:G51" si="9">E45+E46+E47+E48+E49+E50</f>
        <v>24.2</v>
      </c>
      <c r="F51" s="8">
        <f t="shared" si="9"/>
        <v>20.14</v>
      </c>
      <c r="G51" s="8">
        <f t="shared" si="9"/>
        <v>108.32000000000001</v>
      </c>
      <c r="H51" s="1">
        <f t="shared" si="7"/>
        <v>711.34</v>
      </c>
      <c r="I51" s="4"/>
    </row>
    <row r="52" spans="2:9" x14ac:dyDescent="0.25">
      <c r="B52" s="3"/>
      <c r="C52" s="9" t="s">
        <v>37</v>
      </c>
      <c r="D52" s="6">
        <v>180</v>
      </c>
      <c r="E52" s="6">
        <v>3.2</v>
      </c>
      <c r="F52" s="6">
        <v>5</v>
      </c>
      <c r="G52" s="6">
        <v>18</v>
      </c>
      <c r="H52" s="3">
        <f t="shared" si="7"/>
        <v>129.80000000000001</v>
      </c>
      <c r="I52" s="4">
        <v>94</v>
      </c>
    </row>
    <row r="53" spans="2:9" x14ac:dyDescent="0.25">
      <c r="B53" s="3"/>
      <c r="C53" s="3" t="s">
        <v>15</v>
      </c>
      <c r="D53" s="3">
        <v>40</v>
      </c>
      <c r="E53" s="3">
        <v>3.04</v>
      </c>
      <c r="F53" s="3">
        <v>0.36</v>
      </c>
      <c r="G53" s="3">
        <v>19.88</v>
      </c>
      <c r="H53" s="3">
        <f t="shared" si="7"/>
        <v>94.92</v>
      </c>
      <c r="I53" s="4">
        <v>3</v>
      </c>
    </row>
    <row r="54" spans="2:9" x14ac:dyDescent="0.25">
      <c r="B54" s="3"/>
      <c r="C54" s="3" t="s">
        <v>24</v>
      </c>
      <c r="D54" s="3">
        <v>180</v>
      </c>
      <c r="E54" s="3">
        <v>0.9</v>
      </c>
      <c r="F54" s="3">
        <v>0</v>
      </c>
      <c r="G54" s="3">
        <v>20.2</v>
      </c>
      <c r="H54" s="3">
        <f t="shared" si="7"/>
        <v>84.399999999999991</v>
      </c>
      <c r="I54" s="4">
        <v>406</v>
      </c>
    </row>
    <row r="55" spans="2:9" x14ac:dyDescent="0.25">
      <c r="B55" s="28" t="s">
        <v>36</v>
      </c>
      <c r="C55" s="28"/>
      <c r="D55" s="1">
        <f>D52+D53+D54</f>
        <v>400</v>
      </c>
      <c r="E55" s="1">
        <f t="shared" ref="E55:G55" si="10">E52+E53+E54</f>
        <v>7.1400000000000006</v>
      </c>
      <c r="F55" s="1">
        <f t="shared" si="10"/>
        <v>5.36</v>
      </c>
      <c r="G55" s="1">
        <f t="shared" si="10"/>
        <v>58.08</v>
      </c>
      <c r="H55" s="1">
        <f t="shared" si="7"/>
        <v>309.12</v>
      </c>
      <c r="I55" s="3"/>
    </row>
    <row r="56" spans="2:9" x14ac:dyDescent="0.25">
      <c r="B56" s="28" t="s">
        <v>26</v>
      </c>
      <c r="C56" s="28"/>
      <c r="D56" s="28"/>
      <c r="E56" s="7">
        <f>E42+E44+E51+E55</f>
        <v>48.569999999999993</v>
      </c>
      <c r="F56" s="7">
        <f>F42+F44+F51+F55</f>
        <v>40.174999999999997</v>
      </c>
      <c r="G56" s="7">
        <f>G42+G44+G51+G55</f>
        <v>210.59500000000003</v>
      </c>
      <c r="H56" s="7">
        <f>H42+H44+H51+H55</f>
        <v>1398.2350000000001</v>
      </c>
      <c r="I56" s="3"/>
    </row>
    <row r="57" spans="2:9" x14ac:dyDescent="0.25">
      <c r="B57" s="43" t="s">
        <v>104</v>
      </c>
      <c r="C57" s="43"/>
    </row>
    <row r="59" spans="2:9" x14ac:dyDescent="0.25">
      <c r="B59" s="34" t="s">
        <v>0</v>
      </c>
      <c r="C59" s="34"/>
      <c r="D59" s="34"/>
      <c r="E59" s="34"/>
      <c r="F59" s="34"/>
      <c r="G59" s="34"/>
      <c r="H59" s="34"/>
      <c r="I59" s="34"/>
    </row>
    <row r="60" spans="2:9" x14ac:dyDescent="0.25">
      <c r="B60" s="35" t="s">
        <v>1</v>
      </c>
      <c r="C60" s="35"/>
      <c r="D60" s="35"/>
      <c r="E60" s="35"/>
      <c r="F60" s="35"/>
      <c r="G60" s="35"/>
      <c r="H60" s="35"/>
      <c r="I60" s="35"/>
    </row>
    <row r="61" spans="2:9" x14ac:dyDescent="0.25">
      <c r="B61" s="36" t="s">
        <v>2</v>
      </c>
      <c r="C61" s="36"/>
      <c r="D61" s="36"/>
      <c r="E61" s="36"/>
      <c r="F61" s="36"/>
      <c r="G61" s="36"/>
      <c r="H61" s="36"/>
      <c r="I61" s="36"/>
    </row>
    <row r="62" spans="2:9" x14ac:dyDescent="0.25">
      <c r="B62" s="36" t="s">
        <v>110</v>
      </c>
      <c r="C62" s="36"/>
      <c r="D62" s="36"/>
      <c r="E62" s="36"/>
      <c r="F62" s="36"/>
      <c r="G62" s="36"/>
      <c r="H62" s="36"/>
      <c r="I62" s="36"/>
    </row>
    <row r="63" spans="2:9" x14ac:dyDescent="0.25">
      <c r="B63" s="30" t="s">
        <v>38</v>
      </c>
      <c r="C63" s="30"/>
      <c r="D63" s="30"/>
      <c r="E63" s="30"/>
      <c r="F63" s="30"/>
      <c r="G63" s="30"/>
      <c r="H63" s="30"/>
      <c r="I63" s="30"/>
    </row>
    <row r="64" spans="2:9" x14ac:dyDescent="0.25">
      <c r="B64" s="37" t="s">
        <v>4</v>
      </c>
      <c r="C64" s="37" t="s">
        <v>5</v>
      </c>
      <c r="D64" s="37" t="s">
        <v>6</v>
      </c>
      <c r="E64" s="32" t="s">
        <v>7</v>
      </c>
      <c r="F64" s="32"/>
      <c r="G64" s="32"/>
      <c r="H64" s="37" t="s">
        <v>8</v>
      </c>
      <c r="I64" s="37" t="s">
        <v>9</v>
      </c>
    </row>
    <row r="65" spans="2:9" x14ac:dyDescent="0.25">
      <c r="B65" s="37"/>
      <c r="C65" s="37"/>
      <c r="D65" s="37"/>
      <c r="E65" s="3" t="s">
        <v>10</v>
      </c>
      <c r="F65" s="3" t="s">
        <v>11</v>
      </c>
      <c r="G65" s="3" t="s">
        <v>12</v>
      </c>
      <c r="H65" s="37"/>
      <c r="I65" s="37"/>
    </row>
    <row r="66" spans="2:9" x14ac:dyDescent="0.25">
      <c r="B66" s="3"/>
      <c r="C66" s="3" t="s">
        <v>46</v>
      </c>
      <c r="D66" s="3">
        <v>140</v>
      </c>
      <c r="E66" s="3">
        <v>8.1</v>
      </c>
      <c r="F66" s="3">
        <v>6.3</v>
      </c>
      <c r="G66" s="3">
        <v>30.3</v>
      </c>
      <c r="H66" s="3">
        <f>E66*4+F66*9+G66*4</f>
        <v>210.3</v>
      </c>
      <c r="I66" s="4" t="s">
        <v>47</v>
      </c>
    </row>
    <row r="67" spans="2:9" x14ac:dyDescent="0.25">
      <c r="B67" s="3"/>
      <c r="C67" s="3" t="s">
        <v>15</v>
      </c>
      <c r="D67" s="3">
        <v>50</v>
      </c>
      <c r="E67" s="3">
        <v>3.8</v>
      </c>
      <c r="F67" s="3">
        <v>0.45</v>
      </c>
      <c r="G67" s="3">
        <v>24.85</v>
      </c>
      <c r="H67" s="3">
        <f t="shared" ref="H67:H81" si="11">E67*4+F67*9+G67*4</f>
        <v>118.65</v>
      </c>
      <c r="I67" s="4">
        <v>3</v>
      </c>
    </row>
    <row r="68" spans="2:9" x14ac:dyDescent="0.25">
      <c r="B68" s="3"/>
      <c r="C68" s="3" t="s">
        <v>14</v>
      </c>
      <c r="D68" s="3">
        <v>16</v>
      </c>
      <c r="E68" s="3">
        <v>3.68</v>
      </c>
      <c r="F68" s="3">
        <v>4.8</v>
      </c>
      <c r="G68" s="3">
        <v>0</v>
      </c>
      <c r="H68" s="3">
        <f t="shared" si="11"/>
        <v>57.919999999999995</v>
      </c>
      <c r="I68" s="4">
        <v>14</v>
      </c>
    </row>
    <row r="69" spans="2:9" x14ac:dyDescent="0.25">
      <c r="B69" s="3"/>
      <c r="C69" s="3" t="s">
        <v>39</v>
      </c>
      <c r="D69" s="3">
        <v>217</v>
      </c>
      <c r="E69" s="3">
        <v>0.2</v>
      </c>
      <c r="F69" s="3">
        <v>0</v>
      </c>
      <c r="G69" s="3">
        <v>11.1</v>
      </c>
      <c r="H69" s="3">
        <f t="shared" si="11"/>
        <v>45.199999999999996</v>
      </c>
      <c r="I69" s="4">
        <v>393</v>
      </c>
    </row>
    <row r="70" spans="2:9" x14ac:dyDescent="0.25">
      <c r="B70" s="28" t="s">
        <v>17</v>
      </c>
      <c r="C70" s="28"/>
      <c r="D70" s="1">
        <f>D66+D67+D68+D69</f>
        <v>423</v>
      </c>
      <c r="E70" s="1">
        <f t="shared" ref="E70:G70" si="12">E66+E67+E68+E69</f>
        <v>15.779999999999998</v>
      </c>
      <c r="F70" s="1">
        <f t="shared" si="12"/>
        <v>11.55</v>
      </c>
      <c r="G70" s="1">
        <f t="shared" si="12"/>
        <v>66.25</v>
      </c>
      <c r="H70" s="1">
        <f t="shared" si="11"/>
        <v>432.07</v>
      </c>
      <c r="I70" s="4"/>
    </row>
    <row r="71" spans="2:9" x14ac:dyDescent="0.25">
      <c r="B71" s="3"/>
      <c r="C71" s="3" t="s">
        <v>40</v>
      </c>
      <c r="D71" s="3">
        <v>100</v>
      </c>
      <c r="E71" s="3">
        <v>0.4</v>
      </c>
      <c r="F71" s="3">
        <v>0</v>
      </c>
      <c r="G71" s="3">
        <v>10.7</v>
      </c>
      <c r="H71" s="3">
        <f t="shared" si="11"/>
        <v>44.4</v>
      </c>
      <c r="I71" s="4">
        <v>7</v>
      </c>
    </row>
    <row r="72" spans="2:9" x14ac:dyDescent="0.25">
      <c r="B72" s="28" t="s">
        <v>17</v>
      </c>
      <c r="C72" s="28"/>
      <c r="D72" s="1">
        <f>D71</f>
        <v>100</v>
      </c>
      <c r="E72" s="1">
        <f t="shared" ref="E72:G72" si="13">E71</f>
        <v>0.4</v>
      </c>
      <c r="F72" s="1">
        <f t="shared" si="13"/>
        <v>0</v>
      </c>
      <c r="G72" s="1">
        <f t="shared" si="13"/>
        <v>10.7</v>
      </c>
      <c r="H72" s="1">
        <f t="shared" si="11"/>
        <v>44.4</v>
      </c>
      <c r="I72" s="4"/>
    </row>
    <row r="73" spans="2:9" x14ac:dyDescent="0.25">
      <c r="B73" s="3"/>
      <c r="C73" s="3" t="s">
        <v>41</v>
      </c>
      <c r="D73" s="3">
        <v>180</v>
      </c>
      <c r="E73" s="3">
        <v>5.8</v>
      </c>
      <c r="F73" s="3">
        <v>5.6</v>
      </c>
      <c r="G73" s="3">
        <v>12.8</v>
      </c>
      <c r="H73" s="3">
        <f t="shared" si="11"/>
        <v>124.8</v>
      </c>
      <c r="I73" s="4">
        <v>83</v>
      </c>
    </row>
    <row r="74" spans="2:9" x14ac:dyDescent="0.25">
      <c r="B74" s="3"/>
      <c r="C74" s="3" t="s">
        <v>42</v>
      </c>
      <c r="D74" s="3">
        <v>130</v>
      </c>
      <c r="E74" s="3">
        <v>3.9</v>
      </c>
      <c r="F74" s="3">
        <v>4.5</v>
      </c>
      <c r="G74" s="3">
        <v>27.6</v>
      </c>
      <c r="H74" s="3">
        <f t="shared" si="11"/>
        <v>166.5</v>
      </c>
      <c r="I74" s="4">
        <v>181</v>
      </c>
    </row>
    <row r="75" spans="2:9" x14ac:dyDescent="0.25">
      <c r="B75" s="3"/>
      <c r="C75" s="3" t="s">
        <v>43</v>
      </c>
      <c r="D75" s="3">
        <v>70</v>
      </c>
      <c r="E75" s="3">
        <v>4.3</v>
      </c>
      <c r="F75" s="3">
        <v>8.6</v>
      </c>
      <c r="G75" s="3">
        <v>3.3</v>
      </c>
      <c r="H75" s="3">
        <f t="shared" si="11"/>
        <v>107.8</v>
      </c>
      <c r="I75" s="4">
        <v>259</v>
      </c>
    </row>
    <row r="76" spans="2:9" x14ac:dyDescent="0.25">
      <c r="B76" s="3"/>
      <c r="C76" s="3" t="s">
        <v>44</v>
      </c>
      <c r="D76" s="3">
        <v>50</v>
      </c>
      <c r="E76" s="3">
        <v>1.4</v>
      </c>
      <c r="F76" s="3">
        <v>0</v>
      </c>
      <c r="G76" s="3">
        <v>0.65</v>
      </c>
      <c r="H76" s="3">
        <f t="shared" si="11"/>
        <v>8.1999999999999993</v>
      </c>
      <c r="I76" s="4">
        <v>21</v>
      </c>
    </row>
    <row r="77" spans="2:9" x14ac:dyDescent="0.25">
      <c r="B77" s="3"/>
      <c r="C77" s="3" t="s">
        <v>23</v>
      </c>
      <c r="D77" s="3">
        <v>40</v>
      </c>
      <c r="E77" s="3">
        <v>2.8</v>
      </c>
      <c r="F77" s="3">
        <v>0.44</v>
      </c>
      <c r="G77" s="3">
        <v>16.12</v>
      </c>
      <c r="H77" s="3">
        <f t="shared" si="11"/>
        <v>79.64</v>
      </c>
      <c r="I77" s="4">
        <v>9</v>
      </c>
    </row>
    <row r="78" spans="2:9" x14ac:dyDescent="0.25">
      <c r="B78" s="3"/>
      <c r="C78" s="3" t="s">
        <v>45</v>
      </c>
      <c r="D78" s="3">
        <v>180</v>
      </c>
      <c r="E78" s="3">
        <v>0.2</v>
      </c>
      <c r="F78" s="3">
        <v>0</v>
      </c>
      <c r="G78" s="3">
        <v>29.1</v>
      </c>
      <c r="H78" s="3">
        <f t="shared" si="11"/>
        <v>117.2</v>
      </c>
      <c r="I78" s="4">
        <v>379</v>
      </c>
    </row>
    <row r="79" spans="2:9" x14ac:dyDescent="0.25">
      <c r="B79" s="28" t="s">
        <v>17</v>
      </c>
      <c r="C79" s="28"/>
      <c r="D79" s="1">
        <f>D73+D74+D75+D76+D77+D78</f>
        <v>650</v>
      </c>
      <c r="E79" s="1">
        <f t="shared" ref="E79:G79" si="14">E73+E74+E75+E76+E77+E78</f>
        <v>18.399999999999999</v>
      </c>
      <c r="F79" s="1">
        <f t="shared" si="14"/>
        <v>19.14</v>
      </c>
      <c r="G79" s="1">
        <f t="shared" si="14"/>
        <v>89.57</v>
      </c>
      <c r="H79" s="1">
        <f t="shared" si="11"/>
        <v>604.14</v>
      </c>
      <c r="I79" s="4"/>
    </row>
    <row r="80" spans="2:9" x14ac:dyDescent="0.25">
      <c r="B80" s="3"/>
      <c r="C80" s="3" t="s">
        <v>107</v>
      </c>
      <c r="D80" s="3">
        <v>100</v>
      </c>
      <c r="E80" s="3">
        <v>8</v>
      </c>
      <c r="F80" s="3">
        <v>10.1</v>
      </c>
      <c r="G80" s="3">
        <v>17.5</v>
      </c>
      <c r="H80" s="3">
        <f t="shared" si="11"/>
        <v>192.89999999999998</v>
      </c>
      <c r="I80" s="4">
        <v>299</v>
      </c>
    </row>
    <row r="81" spans="1:9" x14ac:dyDescent="0.25">
      <c r="B81" s="3"/>
      <c r="C81" s="6" t="s">
        <v>29</v>
      </c>
      <c r="D81" s="6">
        <v>180</v>
      </c>
      <c r="E81" s="6">
        <v>0.5</v>
      </c>
      <c r="F81" s="6">
        <v>0</v>
      </c>
      <c r="G81" s="6">
        <v>23.5</v>
      </c>
      <c r="H81" s="3">
        <f t="shared" si="11"/>
        <v>96</v>
      </c>
      <c r="I81" s="4">
        <v>402</v>
      </c>
    </row>
    <row r="82" spans="1:9" x14ac:dyDescent="0.25">
      <c r="B82" s="1" t="s">
        <v>17</v>
      </c>
      <c r="C82" s="1"/>
      <c r="D82" s="1">
        <f>D80+D81</f>
        <v>280</v>
      </c>
      <c r="E82" s="1">
        <f t="shared" ref="E82:H82" si="15">E80+E81</f>
        <v>8.5</v>
      </c>
      <c r="F82" s="1">
        <f t="shared" si="15"/>
        <v>10.1</v>
      </c>
      <c r="G82" s="1">
        <f t="shared" si="15"/>
        <v>41</v>
      </c>
      <c r="H82" s="1">
        <f t="shared" si="15"/>
        <v>288.89999999999998</v>
      </c>
      <c r="I82" s="3"/>
    </row>
    <row r="83" spans="1:9" x14ac:dyDescent="0.25">
      <c r="B83" s="28" t="s">
        <v>26</v>
      </c>
      <c r="C83" s="28"/>
      <c r="D83" s="1"/>
      <c r="E83" s="1">
        <f>E70+E72+E79+E82</f>
        <v>43.08</v>
      </c>
      <c r="F83" s="1">
        <f>F70+F72+F79+F82</f>
        <v>40.79</v>
      </c>
      <c r="G83" s="1">
        <f>G70+G72+G79+G82</f>
        <v>207.51999999999998</v>
      </c>
      <c r="H83" s="1">
        <f>H70+H72+H79+H82</f>
        <v>1369.5099999999998</v>
      </c>
      <c r="I83" s="3"/>
    </row>
    <row r="86" spans="1:9" x14ac:dyDescent="0.25">
      <c r="B86" s="34" t="s">
        <v>0</v>
      </c>
      <c r="C86" s="34"/>
      <c r="D86" s="34"/>
      <c r="E86" s="34"/>
      <c r="F86" s="34"/>
      <c r="G86" s="34"/>
      <c r="H86" s="34"/>
      <c r="I86" s="34"/>
    </row>
    <row r="87" spans="1:9" x14ac:dyDescent="0.25">
      <c r="B87" s="35" t="s">
        <v>1</v>
      </c>
      <c r="C87" s="35"/>
      <c r="D87" s="35"/>
      <c r="E87" s="35"/>
      <c r="F87" s="35"/>
      <c r="G87" s="35"/>
      <c r="H87" s="35"/>
      <c r="I87" s="35"/>
    </row>
    <row r="88" spans="1:9" x14ac:dyDescent="0.25">
      <c r="B88" s="36" t="s">
        <v>2</v>
      </c>
      <c r="C88" s="36"/>
      <c r="D88" s="36"/>
      <c r="E88" s="36"/>
      <c r="F88" s="36"/>
      <c r="G88" s="36"/>
      <c r="H88" s="36"/>
      <c r="I88" s="36"/>
    </row>
    <row r="89" spans="1:9" x14ac:dyDescent="0.25">
      <c r="B89" s="36" t="s">
        <v>110</v>
      </c>
      <c r="C89" s="36"/>
      <c r="D89" s="36"/>
      <c r="E89" s="36"/>
      <c r="F89" s="36"/>
      <c r="G89" s="36"/>
      <c r="H89" s="36"/>
      <c r="I89" s="36"/>
    </row>
    <row r="90" spans="1:9" x14ac:dyDescent="0.25">
      <c r="A90" s="10"/>
      <c r="B90" s="30" t="s">
        <v>49</v>
      </c>
      <c r="C90" s="30"/>
      <c r="D90" s="30"/>
      <c r="E90" s="30"/>
      <c r="F90" s="30"/>
      <c r="G90" s="30"/>
      <c r="H90" s="30"/>
      <c r="I90" s="30"/>
    </row>
    <row r="91" spans="1:9" x14ac:dyDescent="0.25">
      <c r="B91" s="37" t="s">
        <v>4</v>
      </c>
      <c r="C91" s="37" t="s">
        <v>5</v>
      </c>
      <c r="D91" s="37" t="s">
        <v>6</v>
      </c>
      <c r="E91" s="32" t="s">
        <v>7</v>
      </c>
      <c r="F91" s="32"/>
      <c r="G91" s="32"/>
      <c r="H91" s="37" t="s">
        <v>8</v>
      </c>
      <c r="I91" s="37" t="s">
        <v>9</v>
      </c>
    </row>
    <row r="92" spans="1:9" x14ac:dyDescent="0.25">
      <c r="B92" s="37"/>
      <c r="C92" s="37"/>
      <c r="D92" s="37"/>
      <c r="E92" s="3" t="s">
        <v>10</v>
      </c>
      <c r="F92" s="3" t="s">
        <v>11</v>
      </c>
      <c r="G92" s="3" t="s">
        <v>12</v>
      </c>
      <c r="H92" s="37"/>
      <c r="I92" s="37"/>
    </row>
    <row r="93" spans="1:9" x14ac:dyDescent="0.25">
      <c r="B93" s="29" t="s">
        <v>13</v>
      </c>
      <c r="C93" s="3" t="s">
        <v>108</v>
      </c>
      <c r="D93" s="11">
        <v>180</v>
      </c>
      <c r="E93" s="12">
        <v>6</v>
      </c>
      <c r="F93" s="12">
        <v>7.9</v>
      </c>
      <c r="G93" s="12">
        <v>11</v>
      </c>
      <c r="H93" s="12">
        <f>E93*4+F93*9+G93*4</f>
        <v>139.10000000000002</v>
      </c>
      <c r="I93" s="4" t="s">
        <v>73</v>
      </c>
    </row>
    <row r="94" spans="1:9" x14ac:dyDescent="0.25">
      <c r="B94" s="29"/>
      <c r="C94" s="3" t="s">
        <v>15</v>
      </c>
      <c r="D94" s="11">
        <v>60</v>
      </c>
      <c r="E94" s="12">
        <v>4.5599999999999996</v>
      </c>
      <c r="F94" s="12">
        <v>0.54</v>
      </c>
      <c r="G94" s="12">
        <v>29.82</v>
      </c>
      <c r="H94" s="12">
        <f t="shared" ref="H94:H110" si="16">E94*4+F94*9+G94*4</f>
        <v>142.38</v>
      </c>
      <c r="I94" s="4">
        <v>3</v>
      </c>
    </row>
    <row r="95" spans="1:9" x14ac:dyDescent="0.25">
      <c r="B95" s="29"/>
      <c r="C95" s="3" t="s">
        <v>16</v>
      </c>
      <c r="D95" s="3">
        <v>200</v>
      </c>
      <c r="E95" s="3">
        <v>0</v>
      </c>
      <c r="F95" s="3">
        <v>0</v>
      </c>
      <c r="G95" s="3">
        <v>5</v>
      </c>
      <c r="H95" s="3">
        <f t="shared" si="16"/>
        <v>20</v>
      </c>
      <c r="I95" s="4">
        <v>392</v>
      </c>
    </row>
    <row r="96" spans="1:9" x14ac:dyDescent="0.25">
      <c r="B96" s="28" t="s">
        <v>17</v>
      </c>
      <c r="C96" s="28"/>
      <c r="D96" s="13">
        <f>D93+D94+D95</f>
        <v>440</v>
      </c>
      <c r="E96" s="7">
        <f t="shared" ref="E96:G96" si="17">E93+E94+E95</f>
        <v>10.559999999999999</v>
      </c>
      <c r="F96" s="7">
        <f t="shared" si="17"/>
        <v>8.4400000000000013</v>
      </c>
      <c r="G96" s="7">
        <f t="shared" si="17"/>
        <v>45.82</v>
      </c>
      <c r="H96" s="7">
        <f t="shared" si="16"/>
        <v>301.48</v>
      </c>
      <c r="I96" s="4"/>
    </row>
    <row r="97" spans="2:9" x14ac:dyDescent="0.25">
      <c r="B97" s="29" t="s">
        <v>18</v>
      </c>
      <c r="C97" s="6" t="s">
        <v>66</v>
      </c>
      <c r="D97" s="6">
        <v>180</v>
      </c>
      <c r="E97" s="6">
        <v>0.5</v>
      </c>
      <c r="F97" s="6">
        <v>0</v>
      </c>
      <c r="G97" s="6">
        <v>25.3</v>
      </c>
      <c r="H97" s="3">
        <f t="shared" si="16"/>
        <v>103.2</v>
      </c>
      <c r="I97" s="4">
        <v>402</v>
      </c>
    </row>
    <row r="98" spans="2:9" x14ac:dyDescent="0.25">
      <c r="B98" s="29"/>
      <c r="C98" s="3" t="s">
        <v>50</v>
      </c>
      <c r="D98" s="11">
        <v>35</v>
      </c>
      <c r="E98" s="12">
        <v>1.111764705882353</v>
      </c>
      <c r="F98" s="12">
        <v>0.9882352941176471</v>
      </c>
      <c r="G98" s="12">
        <v>30.6</v>
      </c>
      <c r="H98" s="12">
        <f t="shared" si="16"/>
        <v>135.74117647058824</v>
      </c>
      <c r="I98" s="4">
        <v>493</v>
      </c>
    </row>
    <row r="99" spans="2:9" x14ac:dyDescent="0.25">
      <c r="B99" s="28" t="s">
        <v>17</v>
      </c>
      <c r="C99" s="28"/>
      <c r="D99" s="13">
        <f>D97+D98</f>
        <v>215</v>
      </c>
      <c r="E99" s="7">
        <f t="shared" ref="E99:H99" si="18">E97+E98</f>
        <v>1.611764705882353</v>
      </c>
      <c r="F99" s="7">
        <f t="shared" si="18"/>
        <v>0.9882352941176471</v>
      </c>
      <c r="G99" s="7">
        <f t="shared" si="18"/>
        <v>55.900000000000006</v>
      </c>
      <c r="H99" s="7">
        <f t="shared" si="18"/>
        <v>238.94117647058823</v>
      </c>
      <c r="I99" s="4"/>
    </row>
    <row r="100" spans="2:9" x14ac:dyDescent="0.25">
      <c r="B100" s="29" t="s">
        <v>19</v>
      </c>
      <c r="C100" s="3" t="s">
        <v>54</v>
      </c>
      <c r="D100" s="11">
        <v>180</v>
      </c>
      <c r="E100" s="12">
        <v>3.8</v>
      </c>
      <c r="F100" s="12">
        <v>5.7</v>
      </c>
      <c r="G100" s="12">
        <v>16</v>
      </c>
      <c r="H100" s="12">
        <f t="shared" si="16"/>
        <v>130.5</v>
      </c>
      <c r="I100" s="4">
        <v>62</v>
      </c>
    </row>
    <row r="101" spans="2:9" x14ac:dyDescent="0.25">
      <c r="B101" s="29"/>
      <c r="C101" s="3" t="s">
        <v>51</v>
      </c>
      <c r="D101" s="11">
        <v>180</v>
      </c>
      <c r="E101" s="12">
        <v>8</v>
      </c>
      <c r="F101" s="12">
        <v>17.600000000000001</v>
      </c>
      <c r="G101" s="12">
        <v>14.8</v>
      </c>
      <c r="H101" s="12">
        <f t="shared" si="16"/>
        <v>249.60000000000002</v>
      </c>
      <c r="I101" s="4">
        <v>258</v>
      </c>
    </row>
    <row r="102" spans="2:9" x14ac:dyDescent="0.25">
      <c r="B102" s="29"/>
      <c r="C102" s="3" t="s">
        <v>22</v>
      </c>
      <c r="D102" s="3">
        <v>50</v>
      </c>
      <c r="E102" s="3">
        <v>0.5</v>
      </c>
      <c r="F102" s="12">
        <v>0</v>
      </c>
      <c r="G102" s="12">
        <v>1.1666666666666667</v>
      </c>
      <c r="H102" s="12">
        <f t="shared" si="16"/>
        <v>6.666666666666667</v>
      </c>
      <c r="I102" s="4">
        <v>20</v>
      </c>
    </row>
    <row r="103" spans="2:9" x14ac:dyDescent="0.25">
      <c r="B103" s="29"/>
      <c r="C103" s="3" t="s">
        <v>23</v>
      </c>
      <c r="D103" s="11">
        <v>50</v>
      </c>
      <c r="E103" s="12">
        <v>3.5</v>
      </c>
      <c r="F103" s="12">
        <v>0.55000000000000004</v>
      </c>
      <c r="G103" s="12">
        <v>20.149999999999999</v>
      </c>
      <c r="H103" s="12">
        <f t="shared" si="16"/>
        <v>99.55</v>
      </c>
      <c r="I103" s="4">
        <v>9</v>
      </c>
    </row>
    <row r="104" spans="2:9" x14ac:dyDescent="0.25">
      <c r="B104" s="29"/>
      <c r="C104" s="3" t="s">
        <v>52</v>
      </c>
      <c r="D104" s="11">
        <v>180</v>
      </c>
      <c r="E104" s="12">
        <v>0.5</v>
      </c>
      <c r="F104" s="12">
        <v>0</v>
      </c>
      <c r="G104" s="12">
        <v>13</v>
      </c>
      <c r="H104" s="12">
        <f t="shared" si="16"/>
        <v>54</v>
      </c>
      <c r="I104" s="4">
        <v>402</v>
      </c>
    </row>
    <row r="105" spans="2:9" x14ac:dyDescent="0.25">
      <c r="B105" s="28" t="s">
        <v>17</v>
      </c>
      <c r="C105" s="28"/>
      <c r="D105" s="14">
        <f>SUM(D100:D104)</f>
        <v>640</v>
      </c>
      <c r="E105" s="14">
        <f t="shared" ref="E105:H105" si="19">SUM(E100:E104)</f>
        <v>16.3</v>
      </c>
      <c r="F105" s="14">
        <f t="shared" si="19"/>
        <v>23.85</v>
      </c>
      <c r="G105" s="14">
        <f t="shared" si="19"/>
        <v>65.116666666666674</v>
      </c>
      <c r="H105" s="14">
        <f t="shared" si="19"/>
        <v>540.31666666666672</v>
      </c>
      <c r="I105" s="4"/>
    </row>
    <row r="106" spans="2:9" x14ac:dyDescent="0.25">
      <c r="B106" s="29" t="s">
        <v>25</v>
      </c>
      <c r="C106" s="3" t="s">
        <v>53</v>
      </c>
      <c r="D106" s="11">
        <v>60</v>
      </c>
      <c r="E106" s="12">
        <v>4.37</v>
      </c>
      <c r="F106" s="12">
        <v>10</v>
      </c>
      <c r="G106" s="12">
        <v>36.799999999999997</v>
      </c>
      <c r="H106" s="14">
        <f>E106*4+F106*9+G106*4</f>
        <v>254.68</v>
      </c>
      <c r="I106" s="4"/>
    </row>
    <row r="107" spans="2:9" x14ac:dyDescent="0.25">
      <c r="B107" s="29"/>
      <c r="C107" s="3" t="s">
        <v>24</v>
      </c>
      <c r="D107" s="11">
        <v>180</v>
      </c>
      <c r="E107" s="12">
        <v>0.9</v>
      </c>
      <c r="F107" s="12">
        <v>0</v>
      </c>
      <c r="G107" s="12">
        <v>22.1</v>
      </c>
      <c r="H107" s="12">
        <f t="shared" si="16"/>
        <v>92</v>
      </c>
      <c r="I107" s="4">
        <v>380</v>
      </c>
    </row>
    <row r="108" spans="2:9" x14ac:dyDescent="0.25">
      <c r="B108" s="29"/>
    </row>
    <row r="109" spans="2:9" x14ac:dyDescent="0.25">
      <c r="B109" s="28" t="s">
        <v>17</v>
      </c>
      <c r="C109" s="28"/>
      <c r="D109" s="14">
        <f>D106+D107+D152</f>
        <v>340</v>
      </c>
      <c r="E109" s="15">
        <f>E106+E107+E152</f>
        <v>5.6700000000000008</v>
      </c>
      <c r="F109" s="15">
        <f>F106+F107+F152</f>
        <v>10</v>
      </c>
      <c r="G109" s="15">
        <f>G106+G107+G152</f>
        <v>70.2</v>
      </c>
      <c r="H109" s="7">
        <f t="shared" si="16"/>
        <v>393.48</v>
      </c>
      <c r="I109" s="3"/>
    </row>
    <row r="110" spans="2:9" x14ac:dyDescent="0.25">
      <c r="B110" s="28" t="s">
        <v>26</v>
      </c>
      <c r="C110" s="28"/>
      <c r="D110" s="28"/>
      <c r="E110" s="7">
        <f>E96+E99+E105+E109</f>
        <v>34.141764705882352</v>
      </c>
      <c r="F110" s="7">
        <f>F96+F99+F105+F109</f>
        <v>43.27823529411765</v>
      </c>
      <c r="G110" s="7">
        <f>G96+G99+G105+G109</f>
        <v>237.03666666666669</v>
      </c>
      <c r="H110" s="7">
        <f t="shared" si="16"/>
        <v>1474.2178431372549</v>
      </c>
      <c r="I110" s="3"/>
    </row>
    <row r="113" spans="2:9" x14ac:dyDescent="0.25">
      <c r="B113" s="34" t="s">
        <v>0</v>
      </c>
      <c r="C113" s="34"/>
      <c r="D113" s="34"/>
      <c r="E113" s="34"/>
      <c r="F113" s="34"/>
      <c r="G113" s="34"/>
      <c r="H113" s="34"/>
      <c r="I113" s="34"/>
    </row>
    <row r="114" spans="2:9" x14ac:dyDescent="0.25">
      <c r="B114" s="35" t="s">
        <v>1</v>
      </c>
      <c r="C114" s="35"/>
      <c r="D114" s="35"/>
      <c r="E114" s="35"/>
      <c r="F114" s="35"/>
      <c r="G114" s="35"/>
      <c r="H114" s="35"/>
      <c r="I114" s="35"/>
    </row>
    <row r="115" spans="2:9" x14ac:dyDescent="0.25">
      <c r="B115" s="36" t="s">
        <v>2</v>
      </c>
      <c r="C115" s="36"/>
      <c r="D115" s="36"/>
      <c r="E115" s="36"/>
      <c r="F115" s="36"/>
      <c r="G115" s="36"/>
      <c r="H115" s="36"/>
      <c r="I115" s="36"/>
    </row>
    <row r="116" spans="2:9" x14ac:dyDescent="0.25">
      <c r="B116" s="36" t="s">
        <v>110</v>
      </c>
      <c r="C116" s="36"/>
      <c r="D116" s="36"/>
      <c r="E116" s="36"/>
      <c r="F116" s="36"/>
      <c r="G116" s="36"/>
      <c r="H116" s="36"/>
      <c r="I116" s="36"/>
    </row>
    <row r="117" spans="2:9" x14ac:dyDescent="0.25">
      <c r="B117" s="30" t="s">
        <v>55</v>
      </c>
      <c r="C117" s="30"/>
      <c r="D117" s="30"/>
      <c r="E117" s="30"/>
      <c r="F117" s="30"/>
      <c r="G117" s="30"/>
      <c r="H117" s="30"/>
      <c r="I117" s="30"/>
    </row>
    <row r="118" spans="2:9" x14ac:dyDescent="0.25">
      <c r="B118" s="37" t="s">
        <v>4</v>
      </c>
      <c r="C118" s="37" t="s">
        <v>5</v>
      </c>
      <c r="D118" s="37" t="s">
        <v>6</v>
      </c>
      <c r="E118" s="32" t="s">
        <v>7</v>
      </c>
      <c r="F118" s="32"/>
      <c r="G118" s="32"/>
      <c r="H118" s="37" t="s">
        <v>8</v>
      </c>
      <c r="I118" s="37" t="s">
        <v>9</v>
      </c>
    </row>
    <row r="119" spans="2:9" x14ac:dyDescent="0.25">
      <c r="B119" s="37"/>
      <c r="C119" s="37"/>
      <c r="D119" s="37"/>
      <c r="E119" s="3" t="s">
        <v>10</v>
      </c>
      <c r="F119" s="3" t="s">
        <v>11</v>
      </c>
      <c r="G119" s="3" t="s">
        <v>12</v>
      </c>
      <c r="H119" s="37"/>
      <c r="I119" s="37"/>
    </row>
    <row r="120" spans="2:9" x14ac:dyDescent="0.25">
      <c r="B120" s="29" t="s">
        <v>13</v>
      </c>
      <c r="C120" s="3" t="s">
        <v>65</v>
      </c>
      <c r="D120" s="3">
        <v>130</v>
      </c>
      <c r="E120" s="3">
        <v>7.3</v>
      </c>
      <c r="F120" s="3">
        <v>10.199999999999999</v>
      </c>
      <c r="G120" s="3">
        <v>38.200000000000003</v>
      </c>
      <c r="H120" s="3">
        <f t="shared" ref="H120" si="20">E120*4+F120*9+G120*4</f>
        <v>273.8</v>
      </c>
      <c r="I120" s="4" t="s">
        <v>72</v>
      </c>
    </row>
    <row r="121" spans="2:9" x14ac:dyDescent="0.25">
      <c r="B121" s="29"/>
      <c r="C121" s="3" t="s">
        <v>56</v>
      </c>
      <c r="D121" s="3">
        <v>8</v>
      </c>
      <c r="E121" s="3">
        <v>4.8000000000000001E-2</v>
      </c>
      <c r="F121" s="3">
        <v>6.6</v>
      </c>
      <c r="G121" s="3">
        <v>7.1999999999999995E-2</v>
      </c>
      <c r="H121" s="3">
        <f t="shared" ref="H121:H139" si="21">E121*4+F121*9+G121*4</f>
        <v>59.879999999999995</v>
      </c>
      <c r="I121" s="4">
        <v>13</v>
      </c>
    </row>
    <row r="122" spans="2:9" x14ac:dyDescent="0.25">
      <c r="B122" s="29"/>
      <c r="C122" s="3" t="s">
        <v>15</v>
      </c>
      <c r="D122" s="3">
        <v>55</v>
      </c>
      <c r="E122" s="3">
        <v>4.18</v>
      </c>
      <c r="F122" s="3">
        <v>0.495</v>
      </c>
      <c r="G122" s="3">
        <v>27.335000000000001</v>
      </c>
      <c r="H122" s="3">
        <f t="shared" si="21"/>
        <v>130.51499999999999</v>
      </c>
      <c r="I122" s="4">
        <v>3</v>
      </c>
    </row>
    <row r="123" spans="2:9" x14ac:dyDescent="0.25">
      <c r="B123" s="29"/>
      <c r="C123" s="3" t="s">
        <v>16</v>
      </c>
      <c r="D123" s="3">
        <v>200</v>
      </c>
      <c r="E123" s="3">
        <v>0</v>
      </c>
      <c r="F123" s="3">
        <v>0</v>
      </c>
      <c r="G123" s="3">
        <v>9.1</v>
      </c>
      <c r="H123" s="3">
        <f t="shared" si="21"/>
        <v>36.4</v>
      </c>
      <c r="I123" s="4">
        <v>392</v>
      </c>
    </row>
    <row r="124" spans="2:9" x14ac:dyDescent="0.25">
      <c r="B124" s="28" t="s">
        <v>17</v>
      </c>
      <c r="C124" s="29"/>
      <c r="D124" s="1">
        <f>D120+D121+D122+D123</f>
        <v>393</v>
      </c>
      <c r="E124" s="1">
        <f t="shared" ref="E124:G124" si="22">E120+E121+E122+E123</f>
        <v>11.527999999999999</v>
      </c>
      <c r="F124" s="1">
        <f t="shared" si="22"/>
        <v>17.294999999999998</v>
      </c>
      <c r="G124" s="1">
        <f t="shared" si="22"/>
        <v>74.706999999999994</v>
      </c>
      <c r="H124" s="1">
        <f t="shared" si="21"/>
        <v>500.59499999999991</v>
      </c>
      <c r="I124" s="4"/>
    </row>
    <row r="125" spans="2:9" x14ac:dyDescent="0.25">
      <c r="B125" s="3" t="s">
        <v>18</v>
      </c>
      <c r="C125" s="3" t="s">
        <v>40</v>
      </c>
      <c r="D125" s="3">
        <v>100</v>
      </c>
      <c r="E125" s="3">
        <v>0.4</v>
      </c>
      <c r="F125" s="3">
        <v>0</v>
      </c>
      <c r="G125" s="3">
        <v>10.7</v>
      </c>
      <c r="H125" s="3">
        <f t="shared" si="21"/>
        <v>44.4</v>
      </c>
      <c r="I125" s="4">
        <v>7</v>
      </c>
    </row>
    <row r="126" spans="2:9" x14ac:dyDescent="0.25">
      <c r="B126" s="28" t="s">
        <v>17</v>
      </c>
      <c r="C126" s="29"/>
      <c r="D126" s="1">
        <f>D125</f>
        <v>100</v>
      </c>
      <c r="E126" s="1">
        <f t="shared" ref="E126:G126" si="23">E125</f>
        <v>0.4</v>
      </c>
      <c r="F126" s="1">
        <f t="shared" si="23"/>
        <v>0</v>
      </c>
      <c r="G126" s="1">
        <f t="shared" si="23"/>
        <v>10.7</v>
      </c>
      <c r="H126" s="1">
        <f t="shared" si="21"/>
        <v>44.4</v>
      </c>
      <c r="I126" s="4"/>
    </row>
    <row r="127" spans="2:9" x14ac:dyDescent="0.25">
      <c r="B127" s="29" t="s">
        <v>19</v>
      </c>
      <c r="C127" s="3" t="s">
        <v>57</v>
      </c>
      <c r="D127" s="3">
        <v>180</v>
      </c>
      <c r="E127" s="3">
        <v>5.9</v>
      </c>
      <c r="F127" s="3">
        <v>9.1</v>
      </c>
      <c r="G127" s="3">
        <v>9.6999999999999993</v>
      </c>
      <c r="H127" s="3">
        <f t="shared" si="21"/>
        <v>144.30000000000001</v>
      </c>
      <c r="I127" s="4">
        <v>74</v>
      </c>
    </row>
    <row r="128" spans="2:9" x14ac:dyDescent="0.25">
      <c r="B128" s="29"/>
      <c r="C128" s="3" t="s">
        <v>58</v>
      </c>
      <c r="D128" s="3">
        <v>130</v>
      </c>
      <c r="E128" s="3">
        <v>3.13</v>
      </c>
      <c r="F128" s="3">
        <v>4</v>
      </c>
      <c r="G128" s="3">
        <v>32.79</v>
      </c>
      <c r="H128" s="3">
        <f t="shared" si="21"/>
        <v>179.68</v>
      </c>
      <c r="I128" s="4">
        <v>323</v>
      </c>
    </row>
    <row r="129" spans="2:9" x14ac:dyDescent="0.25">
      <c r="B129" s="29"/>
      <c r="C129" s="3" t="s">
        <v>59</v>
      </c>
      <c r="D129" s="3">
        <v>30</v>
      </c>
      <c r="E129" s="3">
        <v>0.1</v>
      </c>
      <c r="F129" s="3">
        <v>0.8</v>
      </c>
      <c r="G129" s="3">
        <v>0.7</v>
      </c>
      <c r="H129" s="3">
        <f t="shared" si="21"/>
        <v>10.4</v>
      </c>
      <c r="I129" s="4">
        <v>347</v>
      </c>
    </row>
    <row r="130" spans="2:9" x14ac:dyDescent="0.25">
      <c r="B130" s="29"/>
      <c r="C130" s="3" t="s">
        <v>60</v>
      </c>
      <c r="D130" s="3">
        <v>70</v>
      </c>
      <c r="E130" s="3">
        <v>9.68</v>
      </c>
      <c r="F130" s="3">
        <v>10.06</v>
      </c>
      <c r="G130" s="3">
        <v>2.13</v>
      </c>
      <c r="H130" s="3">
        <f t="shared" si="21"/>
        <v>137.78</v>
      </c>
      <c r="I130" s="4">
        <v>289</v>
      </c>
    </row>
    <row r="131" spans="2:9" x14ac:dyDescent="0.25">
      <c r="B131" s="29"/>
      <c r="C131" s="3" t="s">
        <v>61</v>
      </c>
      <c r="D131" s="3">
        <v>50</v>
      </c>
      <c r="E131" s="3">
        <v>0.6</v>
      </c>
      <c r="F131" s="3">
        <v>2.6</v>
      </c>
      <c r="G131" s="3">
        <v>3.6</v>
      </c>
      <c r="H131" s="3">
        <f t="shared" si="21"/>
        <v>40.200000000000003</v>
      </c>
      <c r="I131" s="4">
        <v>53</v>
      </c>
    </row>
    <row r="132" spans="2:9" x14ac:dyDescent="0.25">
      <c r="B132" s="29"/>
      <c r="C132" s="3" t="s">
        <v>23</v>
      </c>
      <c r="D132" s="3">
        <v>50</v>
      </c>
      <c r="E132" s="3">
        <v>3.5</v>
      </c>
      <c r="F132" s="3">
        <v>0.55000000000000004</v>
      </c>
      <c r="G132" s="3">
        <v>20.149999999999999</v>
      </c>
      <c r="H132" s="3">
        <f t="shared" si="21"/>
        <v>99.55</v>
      </c>
      <c r="I132" s="4">
        <v>9</v>
      </c>
    </row>
    <row r="133" spans="2:9" x14ac:dyDescent="0.25">
      <c r="B133" s="29"/>
      <c r="C133" s="3" t="s">
        <v>67</v>
      </c>
      <c r="D133" s="3">
        <v>180</v>
      </c>
      <c r="E133" s="3">
        <v>0.1</v>
      </c>
      <c r="F133" s="3">
        <v>0</v>
      </c>
      <c r="G133" s="3">
        <v>12.8</v>
      </c>
      <c r="H133" s="3">
        <f t="shared" si="21"/>
        <v>51.6</v>
      </c>
      <c r="I133" s="4">
        <v>438</v>
      </c>
    </row>
    <row r="134" spans="2:9" x14ac:dyDescent="0.25">
      <c r="B134" s="28" t="s">
        <v>17</v>
      </c>
      <c r="C134" s="29"/>
      <c r="D134" s="1">
        <f>D127+D128+D130+D131+D132+D137</f>
        <v>660</v>
      </c>
      <c r="E134" s="1">
        <f>E127+E128+E130+E131+E132+E137</f>
        <v>23.610000000000003</v>
      </c>
      <c r="F134" s="1">
        <f>F127+F128+F130+F131+F132+F137</f>
        <v>26.310000000000002</v>
      </c>
      <c r="G134" s="1">
        <f>G127+G128+G130+G131+G132+G137</f>
        <v>83.67</v>
      </c>
      <c r="H134" s="1">
        <f t="shared" si="21"/>
        <v>665.91000000000008</v>
      </c>
      <c r="I134" s="4"/>
    </row>
    <row r="135" spans="2:9" x14ac:dyDescent="0.25">
      <c r="B135" s="29" t="s">
        <v>25</v>
      </c>
      <c r="C135" s="3" t="s">
        <v>62</v>
      </c>
      <c r="D135" s="3">
        <v>180</v>
      </c>
      <c r="E135" s="3">
        <v>2.2999999999999998</v>
      </c>
      <c r="F135" s="3">
        <v>3.7</v>
      </c>
      <c r="G135" s="3">
        <v>10.199999999999999</v>
      </c>
      <c r="H135" s="3">
        <f t="shared" si="21"/>
        <v>83.3</v>
      </c>
      <c r="I135" s="4">
        <v>117</v>
      </c>
    </row>
    <row r="136" spans="2:9" x14ac:dyDescent="0.25">
      <c r="B136" s="29"/>
      <c r="C136" s="3" t="s">
        <v>63</v>
      </c>
      <c r="D136" s="3">
        <v>20</v>
      </c>
      <c r="E136" s="3">
        <v>2.2999999999999998</v>
      </c>
      <c r="F136" s="3">
        <v>0.2</v>
      </c>
      <c r="G136" s="3">
        <v>12</v>
      </c>
      <c r="H136" s="3">
        <f t="shared" si="21"/>
        <v>59</v>
      </c>
      <c r="I136" s="4">
        <v>115</v>
      </c>
    </row>
    <row r="137" spans="2:9" x14ac:dyDescent="0.25">
      <c r="B137" s="29"/>
      <c r="C137" s="3" t="s">
        <v>64</v>
      </c>
      <c r="D137" s="3">
        <v>180</v>
      </c>
      <c r="E137" s="3">
        <v>0.8</v>
      </c>
      <c r="F137" s="3">
        <v>0</v>
      </c>
      <c r="G137" s="3">
        <v>15.3</v>
      </c>
      <c r="H137" s="3">
        <f t="shared" si="21"/>
        <v>64.400000000000006</v>
      </c>
      <c r="I137" s="4">
        <v>401</v>
      </c>
    </row>
    <row r="138" spans="2:9" x14ac:dyDescent="0.25">
      <c r="B138" s="28"/>
      <c r="C138" s="29"/>
      <c r="D138" s="1"/>
      <c r="E138" s="1">
        <f>E136+E137</f>
        <v>3.0999999999999996</v>
      </c>
      <c r="F138" s="1">
        <f t="shared" ref="F138:G138" si="24">F136+F137</f>
        <v>0.2</v>
      </c>
      <c r="G138" s="1">
        <f t="shared" si="24"/>
        <v>27.3</v>
      </c>
      <c r="H138" s="3">
        <f t="shared" si="21"/>
        <v>123.4</v>
      </c>
      <c r="I138" s="3"/>
    </row>
    <row r="139" spans="2:9" x14ac:dyDescent="0.25">
      <c r="B139" s="28"/>
      <c r="C139" s="28"/>
      <c r="D139" s="28"/>
      <c r="E139" s="1">
        <f>E124+E126+E134+E138</f>
        <v>38.638000000000005</v>
      </c>
      <c r="F139" s="1">
        <f t="shared" ref="F139:G139" si="25">F124+F126+F134+F138</f>
        <v>43.805000000000007</v>
      </c>
      <c r="G139" s="1">
        <f t="shared" si="25"/>
        <v>196.37700000000001</v>
      </c>
      <c r="H139" s="1">
        <f t="shared" si="21"/>
        <v>1334.3050000000001</v>
      </c>
      <c r="I139" s="3"/>
    </row>
    <row r="140" spans="2:9" x14ac:dyDescent="0.25">
      <c r="B140" s="34" t="s">
        <v>0</v>
      </c>
      <c r="C140" s="34"/>
      <c r="D140" s="34"/>
      <c r="E140" s="34"/>
      <c r="F140" s="34"/>
      <c r="G140" s="34"/>
      <c r="H140" s="34"/>
      <c r="I140" s="34"/>
    </row>
    <row r="141" spans="2:9" x14ac:dyDescent="0.25">
      <c r="B141" s="35" t="s">
        <v>1</v>
      </c>
      <c r="C141" s="35"/>
      <c r="D141" s="35"/>
      <c r="E141" s="35"/>
      <c r="F141" s="35"/>
      <c r="G141" s="35"/>
      <c r="H141" s="35"/>
      <c r="I141" s="35"/>
    </row>
    <row r="142" spans="2:9" x14ac:dyDescent="0.25">
      <c r="B142" s="36" t="s">
        <v>2</v>
      </c>
      <c r="C142" s="36"/>
      <c r="D142" s="36"/>
      <c r="E142" s="36"/>
      <c r="F142" s="36"/>
      <c r="G142" s="36"/>
      <c r="H142" s="36"/>
      <c r="I142" s="36"/>
    </row>
    <row r="143" spans="2:9" x14ac:dyDescent="0.25">
      <c r="B143" s="36" t="s">
        <v>110</v>
      </c>
      <c r="C143" s="36"/>
      <c r="D143" s="36"/>
      <c r="E143" s="36"/>
      <c r="F143" s="36"/>
      <c r="G143" s="36"/>
      <c r="H143" s="36"/>
      <c r="I143" s="36"/>
    </row>
    <row r="144" spans="2:9" x14ac:dyDescent="0.25">
      <c r="B144" s="30" t="s">
        <v>68</v>
      </c>
      <c r="C144" s="30"/>
      <c r="D144" s="30"/>
      <c r="E144" s="30"/>
      <c r="F144" s="30"/>
      <c r="G144" s="30"/>
      <c r="H144" s="30"/>
      <c r="I144" s="30"/>
    </row>
    <row r="145" spans="2:9" x14ac:dyDescent="0.25">
      <c r="B145" s="38" t="s">
        <v>4</v>
      </c>
      <c r="C145" s="38" t="s">
        <v>5</v>
      </c>
      <c r="D145" s="38" t="s">
        <v>6</v>
      </c>
      <c r="E145" s="40" t="s">
        <v>7</v>
      </c>
      <c r="F145" s="41"/>
      <c r="G145" s="42"/>
      <c r="H145" s="38" t="s">
        <v>8</v>
      </c>
      <c r="I145" s="38" t="s">
        <v>9</v>
      </c>
    </row>
    <row r="146" spans="2:9" x14ac:dyDescent="0.25">
      <c r="B146" s="39"/>
      <c r="C146" s="39"/>
      <c r="D146" s="39"/>
      <c r="E146" s="3" t="s">
        <v>10</v>
      </c>
      <c r="F146" s="3" t="s">
        <v>11</v>
      </c>
      <c r="G146" s="3" t="s">
        <v>12</v>
      </c>
      <c r="H146" s="39"/>
      <c r="I146" s="39"/>
    </row>
    <row r="147" spans="2:9" x14ac:dyDescent="0.25">
      <c r="B147" s="29" t="s">
        <v>13</v>
      </c>
      <c r="C147" s="3" t="s">
        <v>34</v>
      </c>
      <c r="D147" s="3">
        <v>145</v>
      </c>
      <c r="E147" s="3">
        <v>13</v>
      </c>
      <c r="F147" s="3">
        <v>10.1</v>
      </c>
      <c r="G147" s="3">
        <v>3</v>
      </c>
      <c r="H147" s="3">
        <f>E147*4+F147*9+G147</f>
        <v>145.89999999999998</v>
      </c>
      <c r="I147" s="4"/>
    </row>
    <row r="148" spans="2:9" x14ac:dyDescent="0.25">
      <c r="B148" s="29"/>
      <c r="C148" s="3" t="s">
        <v>14</v>
      </c>
      <c r="D148" s="3">
        <v>16</v>
      </c>
      <c r="E148" s="3">
        <v>3.68</v>
      </c>
      <c r="F148" s="3">
        <v>4.8</v>
      </c>
      <c r="G148" s="3">
        <v>0</v>
      </c>
      <c r="H148" s="3">
        <f t="shared" ref="H148" si="26">E148*4+F148*9+G148*4</f>
        <v>57.919999999999995</v>
      </c>
      <c r="I148" s="4">
        <v>14</v>
      </c>
    </row>
    <row r="149" spans="2:9" x14ac:dyDescent="0.25">
      <c r="B149" s="29"/>
      <c r="C149" s="3" t="s">
        <v>15</v>
      </c>
      <c r="D149" s="3">
        <v>50</v>
      </c>
      <c r="E149" s="3">
        <v>3.8</v>
      </c>
      <c r="F149" s="3">
        <v>0.45</v>
      </c>
      <c r="G149" s="3">
        <v>24.85</v>
      </c>
      <c r="H149" s="3">
        <f t="shared" ref="H149:H150" si="27">E149*4+F149*9+G149*4</f>
        <v>118.65</v>
      </c>
      <c r="I149" s="4">
        <v>3</v>
      </c>
    </row>
    <row r="150" spans="2:9" x14ac:dyDescent="0.25">
      <c r="B150" s="29"/>
      <c r="C150" s="3" t="s">
        <v>16</v>
      </c>
      <c r="D150" s="3">
        <v>200</v>
      </c>
      <c r="E150" s="3">
        <v>0</v>
      </c>
      <c r="F150" s="3">
        <v>0</v>
      </c>
      <c r="G150" s="3">
        <v>5.5</v>
      </c>
      <c r="H150" s="3">
        <f t="shared" si="27"/>
        <v>22</v>
      </c>
      <c r="I150" s="4">
        <v>392</v>
      </c>
    </row>
    <row r="151" spans="2:9" x14ac:dyDescent="0.25">
      <c r="B151" s="28" t="s">
        <v>17</v>
      </c>
      <c r="C151" s="28"/>
      <c r="D151" s="1">
        <f>D147+D148+D149+D150</f>
        <v>411</v>
      </c>
      <c r="E151" s="1">
        <f t="shared" ref="E151:H151" si="28">E147+E148+E149+E150</f>
        <v>20.48</v>
      </c>
      <c r="F151" s="1">
        <f t="shared" si="28"/>
        <v>15.349999999999998</v>
      </c>
      <c r="G151" s="1">
        <f t="shared" si="28"/>
        <v>33.35</v>
      </c>
      <c r="H151" s="1">
        <f t="shared" si="28"/>
        <v>344.46999999999997</v>
      </c>
      <c r="I151" s="4"/>
    </row>
    <row r="152" spans="2:9" x14ac:dyDescent="0.25">
      <c r="B152" s="3" t="s">
        <v>18</v>
      </c>
      <c r="C152" s="6" t="s">
        <v>28</v>
      </c>
      <c r="D152" s="16">
        <v>100</v>
      </c>
      <c r="E152" s="17">
        <v>0.4</v>
      </c>
      <c r="F152" s="17">
        <v>0</v>
      </c>
      <c r="G152" s="17">
        <v>11.3</v>
      </c>
      <c r="H152" s="12">
        <f>E152*4+F152*9+G152*4</f>
        <v>46.800000000000004</v>
      </c>
      <c r="I152" s="4">
        <v>6</v>
      </c>
    </row>
    <row r="153" spans="2:9" x14ac:dyDescent="0.25">
      <c r="B153" s="28" t="s">
        <v>17</v>
      </c>
      <c r="C153" s="28"/>
      <c r="D153" s="1">
        <f>D192</f>
        <v>100</v>
      </c>
      <c r="E153" s="1">
        <f>E192</f>
        <v>0.4</v>
      </c>
      <c r="F153" s="1">
        <f>F192</f>
        <v>0</v>
      </c>
      <c r="G153" s="1">
        <f>G192</f>
        <v>10.7</v>
      </c>
      <c r="H153" s="1">
        <f>H192</f>
        <v>44.4</v>
      </c>
      <c r="I153" s="4"/>
    </row>
    <row r="154" spans="2:9" x14ac:dyDescent="0.25">
      <c r="B154" s="3"/>
      <c r="C154" s="3" t="s">
        <v>74</v>
      </c>
      <c r="D154" s="3">
        <v>180</v>
      </c>
      <c r="E154" s="3">
        <v>10.199999999999999</v>
      </c>
      <c r="F154" s="3">
        <v>4.5999999999999996</v>
      </c>
      <c r="G154" s="3">
        <v>17</v>
      </c>
      <c r="H154" s="3">
        <f>E154*4+F154*9+G154*4</f>
        <v>150.19999999999999</v>
      </c>
      <c r="I154" s="4" t="s">
        <v>75</v>
      </c>
    </row>
    <row r="155" spans="2:9" x14ac:dyDescent="0.25">
      <c r="B155" s="3"/>
      <c r="C155" s="3" t="s">
        <v>69</v>
      </c>
      <c r="D155" s="3">
        <v>200</v>
      </c>
      <c r="E155" s="3">
        <v>10.199999999999999</v>
      </c>
      <c r="F155" s="3">
        <v>14.6</v>
      </c>
      <c r="G155" s="3">
        <v>16.600000000000001</v>
      </c>
      <c r="H155" s="3">
        <f t="shared" ref="H155:H158" si="29">E155*4+F155*9+G155*4</f>
        <v>238.6</v>
      </c>
      <c r="I155" s="4">
        <v>274</v>
      </c>
    </row>
    <row r="156" spans="2:9" x14ac:dyDescent="0.25">
      <c r="B156" s="3"/>
      <c r="C156" s="3" t="s">
        <v>70</v>
      </c>
      <c r="D156" s="3">
        <v>50</v>
      </c>
      <c r="E156" s="3">
        <v>1</v>
      </c>
      <c r="F156" s="3">
        <v>2</v>
      </c>
      <c r="G156" s="3">
        <v>9.6999999999999993</v>
      </c>
      <c r="H156" s="3">
        <f t="shared" si="29"/>
        <v>60.8</v>
      </c>
      <c r="I156" s="4">
        <v>50</v>
      </c>
    </row>
    <row r="157" spans="2:9" x14ac:dyDescent="0.25">
      <c r="B157" s="3"/>
      <c r="C157" s="3" t="s">
        <v>23</v>
      </c>
      <c r="D157" s="3">
        <v>50</v>
      </c>
      <c r="E157" s="3">
        <v>3.5</v>
      </c>
      <c r="F157" s="3">
        <v>0.55000000000000004</v>
      </c>
      <c r="G157" s="3">
        <v>20.149999999999999</v>
      </c>
      <c r="H157" s="3">
        <f t="shared" si="29"/>
        <v>99.55</v>
      </c>
      <c r="I157" s="4">
        <v>9</v>
      </c>
    </row>
    <row r="158" spans="2:9" x14ac:dyDescent="0.25">
      <c r="B158" s="3"/>
      <c r="C158" s="3" t="s">
        <v>71</v>
      </c>
      <c r="D158" s="3">
        <v>180</v>
      </c>
      <c r="E158" s="3">
        <v>0.6</v>
      </c>
      <c r="F158" s="3">
        <v>0</v>
      </c>
      <c r="G158" s="3">
        <v>14.5</v>
      </c>
      <c r="H158" s="3">
        <f t="shared" si="29"/>
        <v>60.4</v>
      </c>
      <c r="I158" s="4">
        <v>397</v>
      </c>
    </row>
    <row r="159" spans="2:9" x14ac:dyDescent="0.25">
      <c r="B159" s="28" t="s">
        <v>17</v>
      </c>
      <c r="C159" s="28"/>
      <c r="D159" s="1">
        <f>D154+D155+D156+D157+D158</f>
        <v>660</v>
      </c>
      <c r="E159" s="1">
        <f t="shared" ref="E159:H159" si="30">E154+E155+E156+E157+E158</f>
        <v>25.5</v>
      </c>
      <c r="F159" s="1">
        <f t="shared" si="30"/>
        <v>21.75</v>
      </c>
      <c r="G159" s="1">
        <f t="shared" si="30"/>
        <v>77.949999999999989</v>
      </c>
      <c r="H159" s="1">
        <f t="shared" si="30"/>
        <v>609.54999999999995</v>
      </c>
      <c r="I159" s="4"/>
    </row>
    <row r="160" spans="2:9" x14ac:dyDescent="0.25">
      <c r="B160" s="3"/>
      <c r="C160" s="18" t="s">
        <v>76</v>
      </c>
      <c r="D160" s="18">
        <v>100</v>
      </c>
      <c r="E160" s="18">
        <v>7.19</v>
      </c>
      <c r="F160" s="18">
        <v>8</v>
      </c>
      <c r="G160" s="18">
        <v>51.9</v>
      </c>
      <c r="H160" s="18">
        <f>E160*4+F160*9+G160*4</f>
        <v>308.36</v>
      </c>
      <c r="I160" s="4"/>
    </row>
    <row r="161" spans="2:9" x14ac:dyDescent="0.25">
      <c r="B161" s="3"/>
      <c r="C161" s="3" t="s">
        <v>45</v>
      </c>
      <c r="D161" s="3">
        <v>180</v>
      </c>
      <c r="E161" s="3">
        <v>0.2</v>
      </c>
      <c r="F161" s="3">
        <v>0</v>
      </c>
      <c r="G161" s="3">
        <v>29.1</v>
      </c>
      <c r="H161" s="3">
        <f t="shared" ref="H161" si="31">E161*4+F161*9+G161*4</f>
        <v>117.2</v>
      </c>
      <c r="I161" s="4">
        <v>379</v>
      </c>
    </row>
    <row r="162" spans="2:9" x14ac:dyDescent="0.25">
      <c r="B162" s="3"/>
      <c r="C162" s="3"/>
      <c r="D162" s="3"/>
      <c r="E162" s="3"/>
      <c r="F162" s="3"/>
      <c r="G162" s="3"/>
      <c r="H162" s="3"/>
      <c r="I162" s="4"/>
    </row>
    <row r="163" spans="2:9" x14ac:dyDescent="0.25">
      <c r="B163" s="28" t="s">
        <v>17</v>
      </c>
      <c r="C163" s="28"/>
      <c r="D163" s="1">
        <f>D160+D161+D162</f>
        <v>280</v>
      </c>
      <c r="E163" s="1">
        <f>E160+E161+E162</f>
        <v>7.3900000000000006</v>
      </c>
      <c r="F163" s="1">
        <f>F160+F161+F162</f>
        <v>8</v>
      </c>
      <c r="G163" s="1">
        <f>G160+G161+G162</f>
        <v>81</v>
      </c>
      <c r="H163" s="1">
        <f>H160+H161+H162</f>
        <v>425.56</v>
      </c>
      <c r="I163" s="3"/>
    </row>
    <row r="164" spans="2:9" x14ac:dyDescent="0.25">
      <c r="B164" s="20" t="s">
        <v>26</v>
      </c>
      <c r="C164" s="33"/>
      <c r="D164" s="21"/>
      <c r="E164" s="1">
        <f>E151+E153+E159+E163</f>
        <v>53.769999999999996</v>
      </c>
      <c r="F164" s="1">
        <f>F151+F153+F159+F163</f>
        <v>45.099999999999994</v>
      </c>
      <c r="G164" s="1">
        <f>G151+G153+G159+G163</f>
        <v>203</v>
      </c>
      <c r="H164" s="1">
        <f>H151+H153+H159+H163</f>
        <v>1423.9799999999998</v>
      </c>
      <c r="I164" s="3"/>
    </row>
    <row r="167" spans="2:9" x14ac:dyDescent="0.25">
      <c r="B167" s="34" t="s">
        <v>0</v>
      </c>
      <c r="C167" s="34"/>
      <c r="D167" s="34"/>
      <c r="E167" s="34"/>
      <c r="F167" s="34"/>
      <c r="G167" s="34"/>
      <c r="H167" s="34"/>
      <c r="I167" s="34"/>
    </row>
    <row r="168" spans="2:9" x14ac:dyDescent="0.25">
      <c r="B168" s="35" t="s">
        <v>1</v>
      </c>
      <c r="C168" s="35"/>
      <c r="D168" s="35"/>
      <c r="E168" s="35"/>
      <c r="F168" s="35"/>
      <c r="G168" s="35"/>
      <c r="H168" s="35"/>
      <c r="I168" s="35"/>
    </row>
    <row r="169" spans="2:9" x14ac:dyDescent="0.25">
      <c r="B169" s="36" t="s">
        <v>2</v>
      </c>
      <c r="C169" s="36"/>
      <c r="D169" s="36"/>
      <c r="E169" s="36"/>
      <c r="F169" s="36"/>
      <c r="G169" s="36"/>
      <c r="H169" s="36"/>
      <c r="I169" s="36"/>
    </row>
    <row r="170" spans="2:9" x14ac:dyDescent="0.25">
      <c r="B170" s="36" t="s">
        <v>110</v>
      </c>
      <c r="C170" s="36"/>
      <c r="D170" s="36"/>
      <c r="E170" s="36"/>
      <c r="F170" s="36"/>
      <c r="G170" s="36"/>
      <c r="H170" s="36"/>
      <c r="I170" s="36"/>
    </row>
    <row r="171" spans="2:9" x14ac:dyDescent="0.25">
      <c r="B171" s="30" t="s">
        <v>77</v>
      </c>
      <c r="C171" s="30"/>
      <c r="D171" s="30"/>
      <c r="E171" s="30"/>
      <c r="F171" s="30"/>
      <c r="G171" s="30"/>
      <c r="H171" s="30"/>
      <c r="I171" s="30"/>
    </row>
    <row r="172" spans="2:9" x14ac:dyDescent="0.25">
      <c r="B172" s="37" t="s">
        <v>4</v>
      </c>
      <c r="C172" s="37" t="s">
        <v>5</v>
      </c>
      <c r="D172" s="37" t="s">
        <v>6</v>
      </c>
      <c r="E172" s="32" t="s">
        <v>7</v>
      </c>
      <c r="F172" s="32"/>
      <c r="G172" s="32"/>
      <c r="H172" s="37" t="s">
        <v>8</v>
      </c>
      <c r="I172" s="37" t="s">
        <v>9</v>
      </c>
    </row>
    <row r="173" spans="2:9" x14ac:dyDescent="0.25">
      <c r="B173" s="37"/>
      <c r="C173" s="37"/>
      <c r="D173" s="37"/>
      <c r="E173" s="3" t="s">
        <v>10</v>
      </c>
      <c r="F173" s="3" t="s">
        <v>11</v>
      </c>
      <c r="G173" s="3" t="s">
        <v>12</v>
      </c>
      <c r="H173" s="37"/>
      <c r="I173" s="37"/>
    </row>
    <row r="174" spans="2:9" x14ac:dyDescent="0.25">
      <c r="B174" s="29" t="s">
        <v>13</v>
      </c>
      <c r="C174" s="3" t="s">
        <v>85</v>
      </c>
      <c r="D174" s="3">
        <v>140</v>
      </c>
      <c r="E174" s="3">
        <v>4.4000000000000004</v>
      </c>
      <c r="F174" s="3">
        <v>6.44</v>
      </c>
      <c r="G174" s="3">
        <v>52.78</v>
      </c>
      <c r="H174" s="3">
        <f>E174*4+F174*9+G174*4</f>
        <v>286.68</v>
      </c>
      <c r="I174" s="4" t="s">
        <v>47</v>
      </c>
    </row>
    <row r="175" spans="2:9" x14ac:dyDescent="0.25">
      <c r="B175" s="29"/>
      <c r="C175" s="3" t="s">
        <v>78</v>
      </c>
      <c r="D175" s="3">
        <v>8</v>
      </c>
      <c r="E175" s="3">
        <v>4.8000000000000001E-2</v>
      </c>
      <c r="F175" s="3">
        <v>6.6</v>
      </c>
      <c r="G175" s="3">
        <v>7.1999999999999995E-2</v>
      </c>
      <c r="H175" s="3">
        <f t="shared" ref="H175:H177" si="32">E175*4+F175*9+G175*4</f>
        <v>59.879999999999995</v>
      </c>
      <c r="I175" s="4">
        <v>13</v>
      </c>
    </row>
    <row r="176" spans="2:9" x14ac:dyDescent="0.25">
      <c r="B176" s="29"/>
      <c r="C176" s="3" t="s">
        <v>15</v>
      </c>
      <c r="D176" s="3">
        <v>55</v>
      </c>
      <c r="E176" s="3">
        <v>4.18</v>
      </c>
      <c r="F176" s="3">
        <v>0.495</v>
      </c>
      <c r="G176" s="3">
        <v>27.335000000000001</v>
      </c>
      <c r="H176" s="3">
        <f t="shared" si="32"/>
        <v>130.51499999999999</v>
      </c>
      <c r="I176" s="4">
        <v>3</v>
      </c>
    </row>
    <row r="177" spans="2:9" x14ac:dyDescent="0.25">
      <c r="B177" s="29"/>
      <c r="C177" s="18" t="s">
        <v>39</v>
      </c>
      <c r="D177" s="3">
        <v>217</v>
      </c>
      <c r="E177" s="3">
        <v>0.2</v>
      </c>
      <c r="F177" s="3">
        <v>0</v>
      </c>
      <c r="G177" s="3">
        <v>10</v>
      </c>
      <c r="H177" s="3">
        <f t="shared" si="32"/>
        <v>40.799999999999997</v>
      </c>
      <c r="I177" s="4">
        <v>393</v>
      </c>
    </row>
    <row r="178" spans="2:9" x14ac:dyDescent="0.25">
      <c r="B178" s="28" t="s">
        <v>17</v>
      </c>
      <c r="C178" s="28"/>
      <c r="D178" s="1">
        <f>SUM(D174:D177)</f>
        <v>420</v>
      </c>
      <c r="E178" s="1">
        <f t="shared" ref="E178:H178" si="33">SUM(E174:E177)</f>
        <v>8.8279999999999994</v>
      </c>
      <c r="F178" s="1">
        <f t="shared" si="33"/>
        <v>13.534999999999998</v>
      </c>
      <c r="G178" s="1">
        <f t="shared" si="33"/>
        <v>90.187000000000012</v>
      </c>
      <c r="H178" s="1">
        <f t="shared" si="33"/>
        <v>517.875</v>
      </c>
      <c r="I178" s="4"/>
    </row>
    <row r="179" spans="2:9" x14ac:dyDescent="0.25">
      <c r="B179" s="3"/>
      <c r="C179" s="3" t="s">
        <v>24</v>
      </c>
      <c r="D179" s="3">
        <v>180</v>
      </c>
      <c r="E179" s="3">
        <v>0.9</v>
      </c>
      <c r="F179" s="3">
        <v>0</v>
      </c>
      <c r="G179" s="3">
        <v>20.2</v>
      </c>
      <c r="H179" s="3">
        <f t="shared" ref="H179" si="34">E179*4+F179*9+G179*4</f>
        <v>84.399999999999991</v>
      </c>
      <c r="I179" s="4">
        <v>406</v>
      </c>
    </row>
    <row r="180" spans="2:9" x14ac:dyDescent="0.25">
      <c r="B180" s="3"/>
      <c r="C180" s="3" t="s">
        <v>79</v>
      </c>
      <c r="D180" s="3">
        <v>20</v>
      </c>
      <c r="E180" s="3">
        <v>2.14</v>
      </c>
      <c r="F180" s="3">
        <v>3.1239999999999997</v>
      </c>
      <c r="G180" s="3">
        <v>6.94</v>
      </c>
      <c r="H180" s="3">
        <f>E180*4+F180*9+G180*4</f>
        <v>64.435999999999993</v>
      </c>
      <c r="I180" s="4">
        <v>52</v>
      </c>
    </row>
    <row r="181" spans="2:9" x14ac:dyDescent="0.25">
      <c r="B181" s="20" t="s">
        <v>17</v>
      </c>
      <c r="C181" s="21"/>
      <c r="D181" s="1">
        <f>D179+D180</f>
        <v>200</v>
      </c>
      <c r="E181" s="1">
        <f t="shared" ref="E181:G181" si="35">E179+E180</f>
        <v>3.04</v>
      </c>
      <c r="F181" s="1">
        <f t="shared" si="35"/>
        <v>3.1239999999999997</v>
      </c>
      <c r="G181" s="1">
        <f t="shared" si="35"/>
        <v>27.14</v>
      </c>
      <c r="H181" s="1">
        <f>E181*4+F181*9+G181*4</f>
        <v>148.83600000000001</v>
      </c>
      <c r="I181" s="4"/>
    </row>
    <row r="182" spans="2:9" ht="30" x14ac:dyDescent="0.25">
      <c r="B182" s="3"/>
      <c r="C182" s="5" t="s">
        <v>80</v>
      </c>
      <c r="D182" s="3">
        <v>180</v>
      </c>
      <c r="E182" s="3">
        <v>2.9</v>
      </c>
      <c r="F182" s="3">
        <v>5</v>
      </c>
      <c r="G182" s="3">
        <v>5</v>
      </c>
      <c r="H182" s="3">
        <f>E182*4+F182*9+G182*4</f>
        <v>76.599999999999994</v>
      </c>
      <c r="I182" s="4">
        <v>88</v>
      </c>
    </row>
    <row r="183" spans="2:9" x14ac:dyDescent="0.25">
      <c r="B183" s="3"/>
      <c r="C183" s="3" t="s">
        <v>81</v>
      </c>
      <c r="D183" s="3">
        <v>130</v>
      </c>
      <c r="E183" s="3">
        <v>2.1</v>
      </c>
      <c r="F183" s="3">
        <v>3.9</v>
      </c>
      <c r="G183" s="3">
        <v>17.7</v>
      </c>
      <c r="H183" s="3">
        <f t="shared" ref="H183:H188" si="36">E183*4+F183*9+G183*4</f>
        <v>114.3</v>
      </c>
      <c r="I183" s="4">
        <v>335</v>
      </c>
    </row>
    <row r="184" spans="2:9" x14ac:dyDescent="0.25">
      <c r="B184" s="3"/>
      <c r="C184" s="3" t="s">
        <v>82</v>
      </c>
      <c r="D184" s="3">
        <v>70</v>
      </c>
      <c r="E184" s="3">
        <v>5</v>
      </c>
      <c r="F184" s="3">
        <v>13.2</v>
      </c>
      <c r="G184" s="3">
        <v>11.8</v>
      </c>
      <c r="H184" s="3">
        <f t="shared" si="36"/>
        <v>186</v>
      </c>
      <c r="I184" s="4">
        <v>290</v>
      </c>
    </row>
    <row r="185" spans="2:9" x14ac:dyDescent="0.25">
      <c r="B185" s="3"/>
      <c r="C185" s="3" t="s">
        <v>83</v>
      </c>
      <c r="D185" s="3">
        <v>20</v>
      </c>
      <c r="E185" s="3">
        <v>0.28000000000000003</v>
      </c>
      <c r="F185" s="3">
        <v>0.79</v>
      </c>
      <c r="G185" s="3">
        <v>1.27</v>
      </c>
      <c r="H185" s="3">
        <f t="shared" si="36"/>
        <v>13.31</v>
      </c>
      <c r="I185" s="4">
        <v>371</v>
      </c>
    </row>
    <row r="186" spans="2:9" x14ac:dyDescent="0.25">
      <c r="B186" s="3"/>
      <c r="C186" s="3" t="s">
        <v>22</v>
      </c>
      <c r="D186" s="3">
        <v>50</v>
      </c>
      <c r="E186" s="3">
        <v>0.5</v>
      </c>
      <c r="F186" s="12">
        <v>0</v>
      </c>
      <c r="G186" s="12">
        <v>1.1666666666666667</v>
      </c>
      <c r="H186" s="12">
        <f t="shared" si="36"/>
        <v>6.666666666666667</v>
      </c>
      <c r="I186" s="4">
        <v>20</v>
      </c>
    </row>
    <row r="187" spans="2:9" x14ac:dyDescent="0.25">
      <c r="B187" s="3"/>
      <c r="C187" s="3" t="s">
        <v>23</v>
      </c>
      <c r="D187" s="3">
        <v>50</v>
      </c>
      <c r="E187" s="3">
        <v>3.5</v>
      </c>
      <c r="F187" s="12">
        <v>0.55000000000000004</v>
      </c>
      <c r="G187" s="12">
        <v>20.149999999999999</v>
      </c>
      <c r="H187" s="12">
        <f t="shared" si="36"/>
        <v>99.55</v>
      </c>
      <c r="I187" s="4">
        <v>9</v>
      </c>
    </row>
    <row r="188" spans="2:9" x14ac:dyDescent="0.25">
      <c r="B188" s="3"/>
      <c r="C188" s="3" t="s">
        <v>52</v>
      </c>
      <c r="D188" s="3">
        <v>180</v>
      </c>
      <c r="E188" s="3">
        <v>0.5</v>
      </c>
      <c r="F188" s="12">
        <v>0</v>
      </c>
      <c r="G188" s="12">
        <v>13.8</v>
      </c>
      <c r="H188" s="12">
        <f t="shared" si="36"/>
        <v>57.2</v>
      </c>
      <c r="I188" s="4">
        <v>402</v>
      </c>
    </row>
    <row r="189" spans="2:9" x14ac:dyDescent="0.25">
      <c r="B189" s="20" t="s">
        <v>17</v>
      </c>
      <c r="C189" s="21"/>
      <c r="D189" s="1">
        <f>D182+D183+D184+D185+D186+D187+D188</f>
        <v>680</v>
      </c>
      <c r="E189" s="1">
        <f t="shared" ref="E189:H189" si="37">E182+E183+E184+E185+E186+E187+E188</f>
        <v>14.78</v>
      </c>
      <c r="F189" s="7">
        <f t="shared" si="37"/>
        <v>23.44</v>
      </c>
      <c r="G189" s="7">
        <f t="shared" si="37"/>
        <v>70.88666666666667</v>
      </c>
      <c r="H189" s="7">
        <f t="shared" si="37"/>
        <v>553.62666666666667</v>
      </c>
      <c r="I189" s="4"/>
    </row>
    <row r="190" spans="2:9" x14ac:dyDescent="0.25">
      <c r="B190" s="3"/>
      <c r="C190" s="3" t="s">
        <v>35</v>
      </c>
      <c r="D190" s="3">
        <v>180</v>
      </c>
      <c r="E190" s="3">
        <v>10</v>
      </c>
      <c r="F190" s="3">
        <v>6.7</v>
      </c>
      <c r="G190" s="3">
        <v>18</v>
      </c>
      <c r="H190" s="3">
        <f t="shared" ref="H190" si="38">E190*4+F190*9+G190*4</f>
        <v>172.3</v>
      </c>
      <c r="I190" s="4">
        <v>75</v>
      </c>
    </row>
    <row r="191" spans="2:9" x14ac:dyDescent="0.25">
      <c r="B191" s="3"/>
      <c r="C191" s="3" t="s">
        <v>84</v>
      </c>
      <c r="D191" s="3">
        <v>30</v>
      </c>
      <c r="E191" s="3">
        <v>3.5</v>
      </c>
      <c r="F191" s="12">
        <v>3.6</v>
      </c>
      <c r="G191" s="12">
        <v>22.1</v>
      </c>
      <c r="H191" s="12">
        <f t="shared" ref="H191:H194" si="39">E191*4+F191*9+G191*4</f>
        <v>134.80000000000001</v>
      </c>
      <c r="I191" s="4">
        <v>471</v>
      </c>
    </row>
    <row r="192" spans="2:9" x14ac:dyDescent="0.25">
      <c r="B192" s="3"/>
      <c r="C192" s="3" t="s">
        <v>40</v>
      </c>
      <c r="D192" s="3">
        <v>100</v>
      </c>
      <c r="E192" s="3">
        <v>0.4</v>
      </c>
      <c r="F192" s="3">
        <v>0</v>
      </c>
      <c r="G192" s="3">
        <v>10.7</v>
      </c>
      <c r="H192" s="3">
        <f>E192*4+F192*9+G192*4</f>
        <v>44.4</v>
      </c>
      <c r="I192" s="4">
        <v>7</v>
      </c>
    </row>
    <row r="193" spans="2:9" x14ac:dyDescent="0.25">
      <c r="B193" s="3"/>
      <c r="C193" s="3" t="s">
        <v>16</v>
      </c>
      <c r="D193" s="3">
        <v>200</v>
      </c>
      <c r="E193" s="3">
        <v>0</v>
      </c>
      <c r="F193" s="3">
        <v>0</v>
      </c>
      <c r="G193" s="3">
        <v>5.5</v>
      </c>
      <c r="H193" s="3">
        <f t="shared" ref="H193" si="40">E193*4+F193*9+G193*4</f>
        <v>22</v>
      </c>
      <c r="I193" s="4">
        <v>392</v>
      </c>
    </row>
    <row r="194" spans="2:9" x14ac:dyDescent="0.25">
      <c r="B194" s="1" t="s">
        <v>17</v>
      </c>
      <c r="C194" s="1"/>
      <c r="D194" s="1">
        <f>SUM(D190:D193)</f>
        <v>510</v>
      </c>
      <c r="E194" s="1">
        <f t="shared" ref="E194:G194" si="41">SUM(E190:E193)</f>
        <v>13.9</v>
      </c>
      <c r="F194" s="7">
        <f t="shared" si="41"/>
        <v>10.3</v>
      </c>
      <c r="G194" s="7">
        <f t="shared" si="41"/>
        <v>56.3</v>
      </c>
      <c r="H194" s="7">
        <f t="shared" si="39"/>
        <v>373.5</v>
      </c>
      <c r="I194" s="3"/>
    </row>
    <row r="195" spans="2:9" x14ac:dyDescent="0.25">
      <c r="B195" s="20" t="s">
        <v>26</v>
      </c>
      <c r="C195" s="33"/>
      <c r="D195" s="21"/>
      <c r="E195" s="1">
        <f>E178+E181+E189+E194</f>
        <v>40.547999999999995</v>
      </c>
      <c r="F195" s="7">
        <f t="shared" ref="F195:H195" si="42">F178+F181+F189+F194</f>
        <v>50.399000000000001</v>
      </c>
      <c r="G195" s="7">
        <f t="shared" si="42"/>
        <v>244.51366666666667</v>
      </c>
      <c r="H195" s="7">
        <f t="shared" si="42"/>
        <v>1593.8376666666668</v>
      </c>
      <c r="I195" s="3"/>
    </row>
    <row r="198" spans="2:9" x14ac:dyDescent="0.25">
      <c r="B198" s="34" t="s">
        <v>0</v>
      </c>
      <c r="C198" s="34"/>
      <c r="D198" s="34"/>
      <c r="E198" s="34"/>
      <c r="F198" s="34"/>
      <c r="G198" s="34"/>
      <c r="H198" s="34"/>
      <c r="I198" s="34"/>
    </row>
    <row r="199" spans="2:9" x14ac:dyDescent="0.25">
      <c r="B199" s="35" t="s">
        <v>1</v>
      </c>
      <c r="C199" s="35"/>
      <c r="D199" s="35"/>
      <c r="E199" s="35"/>
      <c r="F199" s="35"/>
      <c r="G199" s="35"/>
      <c r="H199" s="35"/>
      <c r="I199" s="35"/>
    </row>
    <row r="200" spans="2:9" x14ac:dyDescent="0.25">
      <c r="B200" s="36" t="s">
        <v>2</v>
      </c>
      <c r="C200" s="36"/>
      <c r="D200" s="36"/>
      <c r="E200" s="36"/>
      <c r="F200" s="36"/>
      <c r="G200" s="36"/>
      <c r="H200" s="36"/>
      <c r="I200" s="36"/>
    </row>
    <row r="201" spans="2:9" x14ac:dyDescent="0.25">
      <c r="B201" s="36" t="s">
        <v>110</v>
      </c>
      <c r="C201" s="36"/>
      <c r="D201" s="36"/>
      <c r="E201" s="36"/>
      <c r="F201" s="36"/>
      <c r="G201" s="36"/>
      <c r="H201" s="36"/>
      <c r="I201" s="36"/>
    </row>
    <row r="202" spans="2:9" x14ac:dyDescent="0.25">
      <c r="B202" s="30" t="s">
        <v>86</v>
      </c>
      <c r="C202" s="30"/>
      <c r="D202" s="30"/>
      <c r="E202" s="30"/>
      <c r="F202" s="30"/>
      <c r="G202" s="30"/>
      <c r="H202" s="30"/>
      <c r="I202" s="30"/>
    </row>
    <row r="203" spans="2:9" x14ac:dyDescent="0.25">
      <c r="B203" s="37" t="s">
        <v>4</v>
      </c>
      <c r="C203" s="37" t="s">
        <v>5</v>
      </c>
      <c r="D203" s="37" t="s">
        <v>6</v>
      </c>
      <c r="E203" s="32" t="s">
        <v>7</v>
      </c>
      <c r="F203" s="32"/>
      <c r="G203" s="32"/>
      <c r="H203" s="37" t="s">
        <v>8</v>
      </c>
      <c r="I203" s="37" t="s">
        <v>9</v>
      </c>
    </row>
    <row r="204" spans="2:9" x14ac:dyDescent="0.25">
      <c r="B204" s="37"/>
      <c r="C204" s="37"/>
      <c r="D204" s="37"/>
      <c r="E204" s="3" t="s">
        <v>10</v>
      </c>
      <c r="F204" s="3" t="s">
        <v>11</v>
      </c>
      <c r="G204" s="3" t="s">
        <v>12</v>
      </c>
      <c r="H204" s="37"/>
      <c r="I204" s="37"/>
    </row>
    <row r="205" spans="2:9" x14ac:dyDescent="0.25">
      <c r="B205" s="3"/>
      <c r="C205" s="3" t="s">
        <v>87</v>
      </c>
      <c r="D205" s="3">
        <v>180</v>
      </c>
      <c r="E205" s="3">
        <v>9.8000000000000007</v>
      </c>
      <c r="F205" s="3">
        <v>10</v>
      </c>
      <c r="G205" s="3">
        <v>38.6</v>
      </c>
      <c r="H205" s="3">
        <f>E205*4+F205*9+G205*4</f>
        <v>283.60000000000002</v>
      </c>
      <c r="I205" s="4">
        <v>210</v>
      </c>
    </row>
    <row r="206" spans="2:9" x14ac:dyDescent="0.25">
      <c r="B206" s="3"/>
      <c r="C206" s="3" t="s">
        <v>15</v>
      </c>
      <c r="D206" s="3">
        <v>40</v>
      </c>
      <c r="E206" s="3">
        <v>3.04</v>
      </c>
      <c r="F206" s="3">
        <v>0.36</v>
      </c>
      <c r="G206" s="3">
        <v>19.88</v>
      </c>
      <c r="H206" s="3">
        <f t="shared" ref="H206:H220" si="43">E206*4+F206*9+G206*4</f>
        <v>94.92</v>
      </c>
      <c r="I206" s="4">
        <v>3</v>
      </c>
    </row>
    <row r="207" spans="2:9" x14ac:dyDescent="0.25">
      <c r="B207" s="3"/>
      <c r="C207" s="3" t="s">
        <v>16</v>
      </c>
      <c r="D207" s="3">
        <v>180</v>
      </c>
      <c r="E207" s="3">
        <v>0</v>
      </c>
      <c r="F207" s="3">
        <v>0</v>
      </c>
      <c r="G207" s="3">
        <v>8.1999999999999993</v>
      </c>
      <c r="H207" s="3">
        <f t="shared" si="43"/>
        <v>32.799999999999997</v>
      </c>
      <c r="I207" s="4">
        <v>392</v>
      </c>
    </row>
    <row r="208" spans="2:9" x14ac:dyDescent="0.25">
      <c r="B208" s="20" t="s">
        <v>17</v>
      </c>
      <c r="C208" s="21"/>
      <c r="D208" s="1">
        <f>D205+D206+D207</f>
        <v>400</v>
      </c>
      <c r="E208" s="1">
        <f t="shared" ref="E208:G208" si="44">E205+E206+E207</f>
        <v>12.84</v>
      </c>
      <c r="F208" s="1">
        <f t="shared" si="44"/>
        <v>10.36</v>
      </c>
      <c r="G208" s="1">
        <f t="shared" si="44"/>
        <v>66.680000000000007</v>
      </c>
      <c r="H208" s="1">
        <f t="shared" si="43"/>
        <v>411.32000000000005</v>
      </c>
      <c r="I208" s="4"/>
    </row>
    <row r="209" spans="2:9" x14ac:dyDescent="0.25">
      <c r="B209" s="3"/>
      <c r="C209" s="3" t="s">
        <v>40</v>
      </c>
      <c r="D209" s="3">
        <v>100</v>
      </c>
      <c r="E209" s="3">
        <v>0.4</v>
      </c>
      <c r="F209" s="3">
        <v>0</v>
      </c>
      <c r="G209" s="3">
        <v>10.7</v>
      </c>
      <c r="H209" s="3">
        <f t="shared" si="43"/>
        <v>44.4</v>
      </c>
      <c r="I209" s="4">
        <v>7</v>
      </c>
    </row>
    <row r="210" spans="2:9" x14ac:dyDescent="0.25">
      <c r="B210" s="20" t="s">
        <v>17</v>
      </c>
      <c r="C210" s="21"/>
      <c r="D210" s="1">
        <f>D209</f>
        <v>100</v>
      </c>
      <c r="E210" s="1">
        <f t="shared" ref="E210:G210" si="45">E209</f>
        <v>0.4</v>
      </c>
      <c r="F210" s="1">
        <f t="shared" si="45"/>
        <v>0</v>
      </c>
      <c r="G210" s="1">
        <f t="shared" si="45"/>
        <v>10.7</v>
      </c>
      <c r="H210" s="1">
        <f t="shared" si="43"/>
        <v>44.4</v>
      </c>
      <c r="I210" s="4"/>
    </row>
    <row r="211" spans="2:9" x14ac:dyDescent="0.25">
      <c r="B211" s="3"/>
      <c r="C211" s="3" t="s">
        <v>34</v>
      </c>
      <c r="D211" s="3">
        <v>145</v>
      </c>
      <c r="E211" s="3">
        <v>15</v>
      </c>
      <c r="F211" s="3">
        <v>10.1</v>
      </c>
      <c r="G211" s="3">
        <v>3</v>
      </c>
      <c r="H211" s="3">
        <f>E211*4+F211*9+G211</f>
        <v>153.89999999999998</v>
      </c>
      <c r="I211" s="4">
        <v>95</v>
      </c>
    </row>
    <row r="212" spans="2:9" x14ac:dyDescent="0.25">
      <c r="B212" s="3"/>
      <c r="C212" s="3" t="s">
        <v>89</v>
      </c>
      <c r="D212" s="3">
        <v>200</v>
      </c>
      <c r="E212" s="3">
        <v>6.2</v>
      </c>
      <c r="F212" s="3">
        <v>20</v>
      </c>
      <c r="G212" s="3">
        <v>39.700000000000003</v>
      </c>
      <c r="H212" s="3">
        <f t="shared" si="43"/>
        <v>363.6</v>
      </c>
      <c r="I212" s="4" t="s">
        <v>90</v>
      </c>
    </row>
    <row r="213" spans="2:9" x14ac:dyDescent="0.25">
      <c r="B213" s="3"/>
      <c r="C213" s="3" t="s">
        <v>88</v>
      </c>
      <c r="D213" s="3">
        <v>50</v>
      </c>
      <c r="E213" s="3">
        <v>0.7</v>
      </c>
      <c r="F213" s="3">
        <v>4.2</v>
      </c>
      <c r="G213" s="3">
        <v>3.5</v>
      </c>
      <c r="H213" s="3">
        <f t="shared" si="43"/>
        <v>54.6</v>
      </c>
      <c r="I213" s="4">
        <v>51</v>
      </c>
    </row>
    <row r="214" spans="2:9" x14ac:dyDescent="0.25">
      <c r="B214" s="3"/>
      <c r="C214" s="3" t="s">
        <v>23</v>
      </c>
      <c r="D214" s="3">
        <v>40</v>
      </c>
      <c r="E214" s="3">
        <v>2.8</v>
      </c>
      <c r="F214" s="3">
        <v>0.44</v>
      </c>
      <c r="G214" s="3">
        <v>16.12</v>
      </c>
      <c r="H214" s="3">
        <f t="shared" si="43"/>
        <v>79.64</v>
      </c>
      <c r="I214" s="4">
        <v>9</v>
      </c>
    </row>
    <row r="215" spans="2:9" x14ac:dyDescent="0.25">
      <c r="B215" s="3"/>
      <c r="C215" s="3" t="s">
        <v>67</v>
      </c>
      <c r="D215" s="3">
        <v>180</v>
      </c>
      <c r="E215" s="3">
        <v>0.1</v>
      </c>
      <c r="F215" s="3">
        <v>0</v>
      </c>
      <c r="G215" s="3">
        <v>12.8</v>
      </c>
      <c r="H215" s="3">
        <f t="shared" si="43"/>
        <v>51.6</v>
      </c>
      <c r="I215" s="4">
        <v>438</v>
      </c>
    </row>
    <row r="216" spans="2:9" x14ac:dyDescent="0.25">
      <c r="B216" s="20" t="s">
        <v>17</v>
      </c>
      <c r="C216" s="21"/>
      <c r="D216" s="1">
        <f>D211+D212+D213+D214+D215</f>
        <v>615</v>
      </c>
      <c r="E216" s="1">
        <f t="shared" ref="E216:G216" si="46">E211+E212+E213+E214+E215</f>
        <v>24.8</v>
      </c>
      <c r="F216" s="1">
        <f t="shared" si="46"/>
        <v>34.74</v>
      </c>
      <c r="G216" s="1">
        <f t="shared" si="46"/>
        <v>75.12</v>
      </c>
      <c r="H216" s="1">
        <f t="shared" si="43"/>
        <v>712.34</v>
      </c>
      <c r="I216" s="4"/>
    </row>
    <row r="217" spans="2:9" x14ac:dyDescent="0.25">
      <c r="B217" s="3"/>
      <c r="C217" s="3"/>
      <c r="D217" s="3"/>
      <c r="E217" s="3"/>
      <c r="F217" s="3"/>
      <c r="G217" s="3"/>
      <c r="H217" s="3"/>
      <c r="I217" s="4"/>
    </row>
    <row r="218" spans="2:9" x14ac:dyDescent="0.25">
      <c r="B218" s="3"/>
      <c r="C218" s="3" t="s">
        <v>91</v>
      </c>
      <c r="D218" s="3">
        <v>100</v>
      </c>
      <c r="E218" s="3">
        <v>7.62</v>
      </c>
      <c r="F218" s="3">
        <v>5.43</v>
      </c>
      <c r="G218" s="3">
        <v>53.62</v>
      </c>
      <c r="H218" s="3">
        <f>E218*4+F218*9+G218*4</f>
        <v>293.83</v>
      </c>
      <c r="I218" s="4"/>
    </row>
    <row r="219" spans="2:9" x14ac:dyDescent="0.25">
      <c r="B219" s="3"/>
      <c r="C219" s="3" t="s">
        <v>64</v>
      </c>
      <c r="D219" s="3">
        <v>180</v>
      </c>
      <c r="E219" s="3">
        <v>0.8</v>
      </c>
      <c r="F219" s="3">
        <v>0</v>
      </c>
      <c r="G219" s="3">
        <v>15.3</v>
      </c>
      <c r="H219" s="3">
        <f t="shared" ref="H219" si="47">E219*4+F219*9+G219*4</f>
        <v>64.400000000000006</v>
      </c>
      <c r="I219" s="4">
        <v>401</v>
      </c>
    </row>
    <row r="220" spans="2:9" x14ac:dyDescent="0.25">
      <c r="B220" s="20" t="s">
        <v>17</v>
      </c>
      <c r="C220" s="21"/>
      <c r="D220" s="1">
        <f>D217+D218+D219</f>
        <v>280</v>
      </c>
      <c r="E220" s="1">
        <f t="shared" ref="E220:G220" si="48">E217+E218+E219</f>
        <v>8.42</v>
      </c>
      <c r="F220" s="1">
        <f t="shared" si="48"/>
        <v>5.43</v>
      </c>
      <c r="G220" s="1">
        <f t="shared" si="48"/>
        <v>68.92</v>
      </c>
      <c r="H220" s="1">
        <f t="shared" si="43"/>
        <v>358.23</v>
      </c>
      <c r="I220" s="3"/>
    </row>
    <row r="221" spans="2:9" x14ac:dyDescent="0.25">
      <c r="B221" s="20" t="s">
        <v>26</v>
      </c>
      <c r="C221" s="33"/>
      <c r="D221" s="21"/>
      <c r="E221" s="1">
        <f>E208+E210+E216+E220</f>
        <v>46.46</v>
      </c>
      <c r="F221" s="1">
        <f t="shared" ref="F221:H221" si="49">F208+F210+F216+F220</f>
        <v>50.53</v>
      </c>
      <c r="G221" s="1">
        <f t="shared" si="49"/>
        <v>221.42000000000002</v>
      </c>
      <c r="H221" s="1">
        <f t="shared" si="49"/>
        <v>1526.29</v>
      </c>
      <c r="I221" s="3"/>
    </row>
    <row r="224" spans="2:9" x14ac:dyDescent="0.25">
      <c r="B224" s="34" t="s">
        <v>0</v>
      </c>
      <c r="C224" s="34"/>
      <c r="D224" s="34"/>
      <c r="E224" s="34"/>
      <c r="F224" s="34"/>
      <c r="G224" s="34"/>
      <c r="H224" s="34"/>
      <c r="I224" s="34"/>
    </row>
    <row r="225" spans="2:9" x14ac:dyDescent="0.25">
      <c r="B225" s="35" t="s">
        <v>1</v>
      </c>
      <c r="C225" s="35"/>
      <c r="D225" s="35"/>
      <c r="E225" s="35"/>
      <c r="F225" s="35"/>
      <c r="G225" s="35"/>
      <c r="H225" s="35"/>
      <c r="I225" s="35"/>
    </row>
    <row r="226" spans="2:9" x14ac:dyDescent="0.25">
      <c r="B226" s="36" t="s">
        <v>2</v>
      </c>
      <c r="C226" s="36"/>
      <c r="D226" s="36"/>
      <c r="E226" s="36"/>
      <c r="F226" s="36"/>
      <c r="G226" s="36"/>
      <c r="H226" s="36"/>
      <c r="I226" s="36"/>
    </row>
    <row r="227" spans="2:9" x14ac:dyDescent="0.25">
      <c r="B227" s="36" t="s">
        <v>110</v>
      </c>
      <c r="C227" s="36"/>
      <c r="D227" s="36"/>
      <c r="E227" s="36"/>
      <c r="F227" s="36"/>
      <c r="G227" s="36"/>
      <c r="H227" s="36"/>
      <c r="I227" s="36"/>
    </row>
    <row r="228" spans="2:9" x14ac:dyDescent="0.25">
      <c r="B228" s="30" t="s">
        <v>92</v>
      </c>
      <c r="C228" s="30"/>
      <c r="D228" s="30"/>
      <c r="E228" s="30"/>
      <c r="F228" s="30"/>
      <c r="G228" s="30"/>
      <c r="H228" s="30"/>
      <c r="I228" s="30"/>
    </row>
    <row r="229" spans="2:9" x14ac:dyDescent="0.25">
      <c r="B229" s="37" t="s">
        <v>4</v>
      </c>
      <c r="C229" s="37" t="s">
        <v>5</v>
      </c>
      <c r="D229" s="37" t="s">
        <v>6</v>
      </c>
      <c r="E229" s="32" t="s">
        <v>7</v>
      </c>
      <c r="F229" s="32"/>
      <c r="G229" s="32"/>
      <c r="H229" s="37" t="s">
        <v>8</v>
      </c>
      <c r="I229" s="37" t="s">
        <v>9</v>
      </c>
    </row>
    <row r="230" spans="2:9" x14ac:dyDescent="0.25">
      <c r="B230" s="37"/>
      <c r="C230" s="37"/>
      <c r="D230" s="37"/>
      <c r="E230" s="3" t="s">
        <v>10</v>
      </c>
      <c r="F230" s="3" t="s">
        <v>11</v>
      </c>
      <c r="G230" s="3" t="s">
        <v>12</v>
      </c>
      <c r="H230" s="37"/>
      <c r="I230" s="37"/>
    </row>
    <row r="231" spans="2:9" x14ac:dyDescent="0.25">
      <c r="B231" s="29" t="s">
        <v>13</v>
      </c>
      <c r="C231" s="3" t="s">
        <v>96</v>
      </c>
      <c r="D231" s="3">
        <v>140</v>
      </c>
      <c r="E231" s="3">
        <v>4.4000000000000004</v>
      </c>
      <c r="F231" s="3">
        <v>7</v>
      </c>
      <c r="G231" s="3">
        <v>25.76</v>
      </c>
      <c r="H231" s="3">
        <f>E231*4+F231*9+G231*4</f>
        <v>183.64</v>
      </c>
      <c r="I231" s="4" t="s">
        <v>47</v>
      </c>
    </row>
    <row r="232" spans="2:9" x14ac:dyDescent="0.25">
      <c r="B232" s="29"/>
      <c r="C232" s="3" t="s">
        <v>56</v>
      </c>
      <c r="D232" s="3">
        <v>8</v>
      </c>
      <c r="E232" s="3">
        <v>4.8000000000000001E-2</v>
      </c>
      <c r="F232" s="3">
        <v>6.6</v>
      </c>
      <c r="G232" s="3">
        <v>7.1999999999999995E-2</v>
      </c>
      <c r="H232" s="3">
        <f t="shared" ref="H232:H234" si="50">E232*4+F232*9+G232*4</f>
        <v>59.879999999999995</v>
      </c>
      <c r="I232" s="4">
        <v>13</v>
      </c>
    </row>
    <row r="233" spans="2:9" x14ac:dyDescent="0.25">
      <c r="B233" s="29"/>
      <c r="C233" s="3" t="s">
        <v>15</v>
      </c>
      <c r="D233" s="3">
        <v>55</v>
      </c>
      <c r="E233" s="3">
        <v>4.18</v>
      </c>
      <c r="F233" s="3">
        <v>0.495</v>
      </c>
      <c r="G233" s="3">
        <v>27.335000000000001</v>
      </c>
      <c r="H233" s="3">
        <f t="shared" si="50"/>
        <v>130.51499999999999</v>
      </c>
      <c r="I233" s="4">
        <v>3</v>
      </c>
    </row>
    <row r="234" spans="2:9" x14ac:dyDescent="0.25">
      <c r="B234" s="29"/>
      <c r="C234" s="3" t="s">
        <v>16</v>
      </c>
      <c r="D234" s="3">
        <v>180</v>
      </c>
      <c r="E234" s="3">
        <v>0</v>
      </c>
      <c r="F234" s="3">
        <v>0</v>
      </c>
      <c r="G234" s="3">
        <v>8.1999999999999993</v>
      </c>
      <c r="H234" s="3">
        <f t="shared" si="50"/>
        <v>32.799999999999997</v>
      </c>
      <c r="I234" s="4">
        <v>392</v>
      </c>
    </row>
    <row r="235" spans="2:9" x14ac:dyDescent="0.25">
      <c r="B235" s="20" t="s">
        <v>17</v>
      </c>
      <c r="C235" s="21"/>
      <c r="D235" s="1">
        <f>D231+D232+D233+D234</f>
        <v>383</v>
      </c>
      <c r="E235" s="1">
        <f t="shared" ref="E235:H235" si="51">E231+E232+E233+E234</f>
        <v>8.6280000000000001</v>
      </c>
      <c r="F235" s="1">
        <f t="shared" si="51"/>
        <v>14.094999999999999</v>
      </c>
      <c r="G235" s="1">
        <f t="shared" si="51"/>
        <v>61.367000000000004</v>
      </c>
      <c r="H235" s="1">
        <f t="shared" si="51"/>
        <v>406.83499999999998</v>
      </c>
      <c r="I235" s="4"/>
    </row>
    <row r="236" spans="2:9" x14ac:dyDescent="0.25">
      <c r="B236" s="25" t="s">
        <v>18</v>
      </c>
      <c r="C236" s="3" t="s">
        <v>71</v>
      </c>
      <c r="D236" s="3">
        <v>180</v>
      </c>
      <c r="E236" s="3">
        <v>0.6</v>
      </c>
      <c r="F236" s="3">
        <v>0</v>
      </c>
      <c r="G236" s="3">
        <v>14.5</v>
      </c>
      <c r="H236" s="3">
        <f t="shared" ref="H236" si="52">E236*4+F236*9+G236*4</f>
        <v>60.4</v>
      </c>
      <c r="I236" s="4">
        <v>397</v>
      </c>
    </row>
    <row r="237" spans="2:9" x14ac:dyDescent="0.25">
      <c r="B237" s="27"/>
      <c r="C237" s="3" t="s">
        <v>93</v>
      </c>
      <c r="D237" s="3">
        <v>30</v>
      </c>
      <c r="E237" s="3">
        <v>2.16</v>
      </c>
      <c r="F237" s="3">
        <v>1.68</v>
      </c>
      <c r="G237" s="3">
        <v>22.44</v>
      </c>
      <c r="H237" s="3">
        <f>E237*4+F237*9+G237*4</f>
        <v>113.52000000000001</v>
      </c>
      <c r="I237" s="4">
        <v>50</v>
      </c>
    </row>
    <row r="238" spans="2:9" x14ac:dyDescent="0.25">
      <c r="B238" s="20" t="s">
        <v>17</v>
      </c>
      <c r="C238" s="21"/>
      <c r="D238" s="1">
        <f>D236+D237</f>
        <v>210</v>
      </c>
      <c r="E238" s="1">
        <f t="shared" ref="E238:H238" si="53">E236+E237</f>
        <v>2.7600000000000002</v>
      </c>
      <c r="F238" s="1">
        <f t="shared" si="53"/>
        <v>1.68</v>
      </c>
      <c r="G238" s="1">
        <f t="shared" si="53"/>
        <v>36.94</v>
      </c>
      <c r="H238" s="1">
        <f t="shared" si="53"/>
        <v>173.92000000000002</v>
      </c>
      <c r="I238" s="4"/>
    </row>
    <row r="239" spans="2:9" x14ac:dyDescent="0.25">
      <c r="B239" s="25" t="s">
        <v>19</v>
      </c>
      <c r="C239" s="3" t="s">
        <v>97</v>
      </c>
      <c r="D239" s="3">
        <v>180</v>
      </c>
      <c r="E239" s="3">
        <v>3</v>
      </c>
      <c r="F239" s="3">
        <v>6.3</v>
      </c>
      <c r="G239" s="3">
        <v>10</v>
      </c>
      <c r="H239" s="3">
        <f>E239*4+F239*9+G239*4</f>
        <v>108.69999999999999</v>
      </c>
      <c r="I239" s="4" t="s">
        <v>73</v>
      </c>
    </row>
    <row r="240" spans="2:9" x14ac:dyDescent="0.25">
      <c r="B240" s="26"/>
      <c r="C240" s="3" t="s">
        <v>58</v>
      </c>
      <c r="D240" s="3">
        <v>130</v>
      </c>
      <c r="E240" s="3">
        <v>7.4</v>
      </c>
      <c r="F240" s="3">
        <v>3.8</v>
      </c>
      <c r="G240" s="3">
        <v>33.299999999999997</v>
      </c>
      <c r="H240" s="3">
        <f t="shared" ref="H240:H244" si="54">E240*4+F240*9+G240*4</f>
        <v>197</v>
      </c>
      <c r="I240" s="4">
        <v>181</v>
      </c>
    </row>
    <row r="241" spans="2:9" x14ac:dyDescent="0.25">
      <c r="B241" s="26"/>
      <c r="C241" s="3" t="s">
        <v>94</v>
      </c>
      <c r="D241" s="3">
        <v>70</v>
      </c>
      <c r="E241" s="3">
        <v>5.49</v>
      </c>
      <c r="F241" s="3">
        <v>11.7</v>
      </c>
      <c r="G241" s="3">
        <v>4.4400000000000004</v>
      </c>
      <c r="H241" s="3">
        <f t="shared" si="54"/>
        <v>145.01999999999998</v>
      </c>
      <c r="I241" s="4">
        <v>257</v>
      </c>
    </row>
    <row r="242" spans="2:9" x14ac:dyDescent="0.25">
      <c r="B242" s="26"/>
      <c r="C242" s="3" t="s">
        <v>44</v>
      </c>
      <c r="D242" s="3">
        <v>50</v>
      </c>
      <c r="E242" s="3">
        <v>1.4</v>
      </c>
      <c r="F242" s="3">
        <v>0</v>
      </c>
      <c r="G242" s="3">
        <v>0.65</v>
      </c>
      <c r="H242" s="3">
        <f t="shared" si="54"/>
        <v>8.1999999999999993</v>
      </c>
      <c r="I242" s="4">
        <v>21</v>
      </c>
    </row>
    <row r="243" spans="2:9" x14ac:dyDescent="0.25">
      <c r="B243" s="26"/>
      <c r="C243" s="3" t="s">
        <v>23</v>
      </c>
      <c r="D243" s="3">
        <v>40</v>
      </c>
      <c r="E243" s="3">
        <v>2.8</v>
      </c>
      <c r="F243" s="3">
        <v>0.44</v>
      </c>
      <c r="G243" s="3">
        <v>16.12</v>
      </c>
      <c r="H243" s="3">
        <f t="shared" si="54"/>
        <v>79.64</v>
      </c>
      <c r="I243" s="4">
        <v>9</v>
      </c>
    </row>
    <row r="244" spans="2:9" x14ac:dyDescent="0.25">
      <c r="B244" s="27"/>
      <c r="C244" s="3" t="s">
        <v>95</v>
      </c>
      <c r="D244" s="3">
        <v>180</v>
      </c>
      <c r="E244" s="3">
        <v>0.4</v>
      </c>
      <c r="F244" s="3">
        <v>0</v>
      </c>
      <c r="G244" s="3">
        <v>21.2</v>
      </c>
      <c r="H244" s="3">
        <f t="shared" si="54"/>
        <v>86.399999999999991</v>
      </c>
      <c r="I244" s="4">
        <v>376</v>
      </c>
    </row>
    <row r="245" spans="2:9" x14ac:dyDescent="0.25">
      <c r="B245" s="20" t="s">
        <v>17</v>
      </c>
      <c r="C245" s="24"/>
      <c r="D245" s="1">
        <f>D239+D240+D241+D242+D243+D244</f>
        <v>650</v>
      </c>
      <c r="E245" s="1">
        <f t="shared" ref="E245:H245" si="55">E239+E240+E241+E242+E243+E244</f>
        <v>20.49</v>
      </c>
      <c r="F245" s="1">
        <f t="shared" si="55"/>
        <v>22.24</v>
      </c>
      <c r="G245" s="1">
        <f t="shared" si="55"/>
        <v>85.71</v>
      </c>
      <c r="H245" s="1">
        <f t="shared" si="55"/>
        <v>624.95999999999992</v>
      </c>
      <c r="I245" s="4"/>
    </row>
    <row r="246" spans="2:9" x14ac:dyDescent="0.25">
      <c r="B246" s="3"/>
      <c r="C246" s="3" t="s">
        <v>48</v>
      </c>
      <c r="D246" s="3">
        <v>100</v>
      </c>
      <c r="E246" s="3">
        <v>8</v>
      </c>
      <c r="F246" s="3">
        <v>10.1</v>
      </c>
      <c r="G246" s="3">
        <v>17.5</v>
      </c>
      <c r="H246" s="3">
        <f t="shared" ref="H246" si="56">E246*4+F246*9+G246*4</f>
        <v>192.89999999999998</v>
      </c>
      <c r="I246" s="4">
        <v>299</v>
      </c>
    </row>
    <row r="247" spans="2:9" x14ac:dyDescent="0.25">
      <c r="B247" s="3"/>
      <c r="C247" s="3" t="s">
        <v>24</v>
      </c>
      <c r="D247" s="3">
        <v>180</v>
      </c>
      <c r="E247" s="3">
        <v>0.9</v>
      </c>
      <c r="F247" s="3">
        <v>0</v>
      </c>
      <c r="G247" s="3">
        <v>20.2</v>
      </c>
      <c r="H247" s="3">
        <f t="shared" ref="H247:H248" si="57">E247*4+F247*9+G247*4</f>
        <v>84.399999999999991</v>
      </c>
      <c r="I247" s="4">
        <v>406</v>
      </c>
    </row>
    <row r="248" spans="2:9" x14ac:dyDescent="0.25">
      <c r="B248" s="3"/>
      <c r="C248" s="3" t="s">
        <v>28</v>
      </c>
      <c r="D248" s="3">
        <v>100</v>
      </c>
      <c r="E248" s="3">
        <v>0.4</v>
      </c>
      <c r="F248" s="3">
        <v>0</v>
      </c>
      <c r="G248" s="3">
        <v>11.3</v>
      </c>
      <c r="H248" s="3">
        <f t="shared" si="57"/>
        <v>46.800000000000004</v>
      </c>
      <c r="I248" s="4">
        <v>6</v>
      </c>
    </row>
    <row r="249" spans="2:9" x14ac:dyDescent="0.25">
      <c r="B249" s="20" t="s">
        <v>17</v>
      </c>
      <c r="C249" s="21"/>
      <c r="D249" s="1">
        <f>D246+D247+D248</f>
        <v>380</v>
      </c>
      <c r="E249" s="1">
        <f t="shared" ref="E249:H249" si="58">E246+E247+E248</f>
        <v>9.3000000000000007</v>
      </c>
      <c r="F249" s="1">
        <f t="shared" si="58"/>
        <v>10.1</v>
      </c>
      <c r="G249" s="1">
        <f t="shared" si="58"/>
        <v>49</v>
      </c>
      <c r="H249" s="1">
        <f t="shared" si="58"/>
        <v>324.09999999999997</v>
      </c>
      <c r="I249" s="3"/>
    </row>
    <row r="250" spans="2:9" x14ac:dyDescent="0.25">
      <c r="B250" s="20" t="s">
        <v>26</v>
      </c>
      <c r="C250" s="33"/>
      <c r="D250" s="21"/>
      <c r="E250" s="1">
        <f>E235+E238+E245+E249</f>
        <v>41.177999999999997</v>
      </c>
      <c r="F250" s="1">
        <f t="shared" ref="F250:H250" si="59">F235+F238+F245+F249</f>
        <v>48.115000000000002</v>
      </c>
      <c r="G250" s="1">
        <f t="shared" si="59"/>
        <v>233.017</v>
      </c>
      <c r="H250" s="1">
        <f t="shared" si="59"/>
        <v>1529.8149999999998</v>
      </c>
      <c r="I250" s="3"/>
    </row>
    <row r="252" spans="2:9" x14ac:dyDescent="0.25">
      <c r="B252" s="34" t="s">
        <v>0</v>
      </c>
      <c r="C252" s="34"/>
      <c r="D252" s="34"/>
      <c r="E252" s="34"/>
      <c r="F252" s="34"/>
      <c r="G252" s="34"/>
      <c r="H252" s="34"/>
      <c r="I252" s="34"/>
    </row>
    <row r="253" spans="2:9" x14ac:dyDescent="0.25">
      <c r="B253" s="35" t="s">
        <v>1</v>
      </c>
      <c r="C253" s="35"/>
      <c r="D253" s="35"/>
      <c r="E253" s="35"/>
      <c r="F253" s="35"/>
      <c r="G253" s="35"/>
      <c r="H253" s="35"/>
      <c r="I253" s="35"/>
    </row>
    <row r="254" spans="2:9" x14ac:dyDescent="0.25">
      <c r="B254" s="36" t="s">
        <v>2</v>
      </c>
      <c r="C254" s="36"/>
      <c r="D254" s="36"/>
      <c r="E254" s="36"/>
      <c r="F254" s="36"/>
      <c r="G254" s="36"/>
      <c r="H254" s="36"/>
      <c r="I254" s="36"/>
    </row>
    <row r="255" spans="2:9" x14ac:dyDescent="0.25">
      <c r="B255" s="36" t="s">
        <v>110</v>
      </c>
      <c r="C255" s="36"/>
      <c r="D255" s="36"/>
      <c r="E255" s="36"/>
      <c r="F255" s="36"/>
      <c r="G255" s="36"/>
      <c r="H255" s="36"/>
      <c r="I255" s="36"/>
    </row>
    <row r="256" spans="2:9" x14ac:dyDescent="0.25">
      <c r="B256" s="30" t="s">
        <v>98</v>
      </c>
      <c r="C256" s="30"/>
      <c r="D256" s="30"/>
      <c r="E256" s="30"/>
      <c r="F256" s="30"/>
      <c r="G256" s="30"/>
      <c r="H256" s="30"/>
      <c r="I256" s="30"/>
    </row>
    <row r="257" spans="2:9" x14ac:dyDescent="0.25">
      <c r="B257" s="31" t="s">
        <v>4</v>
      </c>
      <c r="C257" s="31" t="s">
        <v>5</v>
      </c>
      <c r="D257" s="31" t="s">
        <v>6</v>
      </c>
      <c r="E257" s="32" t="s">
        <v>7</v>
      </c>
      <c r="F257" s="32"/>
      <c r="G257" s="32"/>
      <c r="H257" s="31" t="s">
        <v>8</v>
      </c>
      <c r="I257" s="31" t="s">
        <v>9</v>
      </c>
    </row>
    <row r="258" spans="2:9" x14ac:dyDescent="0.25">
      <c r="B258" s="31"/>
      <c r="C258" s="31"/>
      <c r="D258" s="31"/>
      <c r="E258" s="4" t="s">
        <v>10</v>
      </c>
      <c r="F258" s="4" t="s">
        <v>11</v>
      </c>
      <c r="G258" s="4" t="s">
        <v>12</v>
      </c>
      <c r="H258" s="31"/>
      <c r="I258" s="31"/>
    </row>
    <row r="259" spans="2:9" x14ac:dyDescent="0.25">
      <c r="B259" s="25"/>
      <c r="C259" s="3" t="s">
        <v>74</v>
      </c>
      <c r="D259" s="3">
        <v>180</v>
      </c>
      <c r="E259" s="3">
        <v>9.3000000000000007</v>
      </c>
      <c r="F259" s="3">
        <v>4.5999999999999996</v>
      </c>
      <c r="G259" s="3">
        <v>17</v>
      </c>
      <c r="H259" s="3">
        <f>E259*4+F259*9+G259*4</f>
        <v>146.6</v>
      </c>
      <c r="I259" s="4" t="s">
        <v>75</v>
      </c>
    </row>
    <row r="260" spans="2:9" x14ac:dyDescent="0.25">
      <c r="B260" s="26"/>
      <c r="C260" s="3" t="s">
        <v>14</v>
      </c>
      <c r="D260" s="3">
        <v>16</v>
      </c>
      <c r="E260" s="3">
        <v>3.68</v>
      </c>
      <c r="F260" s="3">
        <v>4.8</v>
      </c>
      <c r="G260" s="3">
        <v>0</v>
      </c>
      <c r="H260" s="3">
        <f t="shared" ref="H260" si="60">E260*4+F260*9+G260*4</f>
        <v>57.919999999999995</v>
      </c>
      <c r="I260" s="4">
        <v>14</v>
      </c>
    </row>
    <row r="261" spans="2:9" x14ac:dyDescent="0.25">
      <c r="B261" s="26"/>
      <c r="C261" s="3" t="s">
        <v>15</v>
      </c>
      <c r="D261" s="3">
        <v>40</v>
      </c>
      <c r="E261" s="3">
        <v>3.04</v>
      </c>
      <c r="F261" s="3">
        <v>0.36</v>
      </c>
      <c r="G261" s="3">
        <v>19.88</v>
      </c>
      <c r="H261" s="3">
        <f t="shared" ref="H261:H264" si="61">E261*4+F261*9+G261*4</f>
        <v>94.92</v>
      </c>
      <c r="I261" s="4">
        <v>3</v>
      </c>
    </row>
    <row r="262" spans="2:9" x14ac:dyDescent="0.25">
      <c r="B262" s="27"/>
      <c r="C262" s="3" t="s">
        <v>16</v>
      </c>
      <c r="D262" s="3">
        <v>180</v>
      </c>
      <c r="E262" s="3">
        <v>0</v>
      </c>
      <c r="F262" s="3">
        <v>0</v>
      </c>
      <c r="G262" s="3">
        <v>8.1999999999999993</v>
      </c>
      <c r="H262" s="3">
        <f t="shared" si="61"/>
        <v>32.799999999999997</v>
      </c>
      <c r="I262" s="4">
        <v>392</v>
      </c>
    </row>
    <row r="263" spans="2:9" x14ac:dyDescent="0.25">
      <c r="B263" s="28" t="s">
        <v>17</v>
      </c>
      <c r="C263" s="28"/>
      <c r="D263" s="1">
        <f>D259+D260+D261+D262</f>
        <v>416</v>
      </c>
      <c r="E263" s="1">
        <f t="shared" ref="E263:G263" si="62">E259+E260+E261+E262</f>
        <v>16.02</v>
      </c>
      <c r="F263" s="1">
        <f t="shared" si="62"/>
        <v>9.759999999999998</v>
      </c>
      <c r="G263" s="1">
        <f t="shared" si="62"/>
        <v>45.08</v>
      </c>
      <c r="H263" s="1">
        <f t="shared" si="61"/>
        <v>332.23999999999995</v>
      </c>
      <c r="I263" s="4"/>
    </row>
    <row r="264" spans="2:9" x14ac:dyDescent="0.25">
      <c r="B264" s="3"/>
      <c r="C264" s="3" t="s">
        <v>40</v>
      </c>
      <c r="D264" s="3">
        <v>100</v>
      </c>
      <c r="E264" s="3">
        <v>0.4</v>
      </c>
      <c r="F264" s="3">
        <v>0</v>
      </c>
      <c r="G264" s="3">
        <v>10.7</v>
      </c>
      <c r="H264" s="3">
        <f t="shared" si="61"/>
        <v>44.4</v>
      </c>
      <c r="I264" s="4">
        <v>7</v>
      </c>
    </row>
    <row r="265" spans="2:9" x14ac:dyDescent="0.25">
      <c r="B265" s="20" t="s">
        <v>17</v>
      </c>
      <c r="C265" s="21"/>
      <c r="D265" s="1">
        <f>D264</f>
        <v>100</v>
      </c>
      <c r="E265" s="1">
        <f t="shared" ref="E265:G265" si="63">E264</f>
        <v>0.4</v>
      </c>
      <c r="F265" s="1">
        <f t="shared" si="63"/>
        <v>0</v>
      </c>
      <c r="G265" s="1">
        <f t="shared" si="63"/>
        <v>10.7</v>
      </c>
      <c r="H265" s="1">
        <f>E265*4+F265*9+G265*4</f>
        <v>44.4</v>
      </c>
      <c r="I265" s="4"/>
    </row>
    <row r="266" spans="2:9" x14ac:dyDescent="0.25">
      <c r="B266" s="29" t="s">
        <v>19</v>
      </c>
      <c r="C266" s="18" t="s">
        <v>99</v>
      </c>
      <c r="D266" s="3">
        <v>180</v>
      </c>
      <c r="E266" s="3">
        <v>2.09</v>
      </c>
      <c r="F266" s="3">
        <v>2.95</v>
      </c>
      <c r="G266" s="3">
        <v>8.42</v>
      </c>
      <c r="H266" s="3">
        <f>E266*4+F266*9+G266*4</f>
        <v>68.59</v>
      </c>
      <c r="I266" s="4">
        <v>76</v>
      </c>
    </row>
    <row r="267" spans="2:9" x14ac:dyDescent="0.25">
      <c r="B267" s="29"/>
      <c r="C267" s="18" t="s">
        <v>100</v>
      </c>
      <c r="D267" s="3">
        <v>130</v>
      </c>
      <c r="E267" s="3">
        <v>8.9</v>
      </c>
      <c r="F267" s="3">
        <v>1.8</v>
      </c>
      <c r="G267" s="3">
        <v>18.7</v>
      </c>
      <c r="H267" s="3">
        <f t="shared" ref="H267:H271" si="64">E267*4+F267*9+G267*4</f>
        <v>126.6</v>
      </c>
      <c r="I267" s="4">
        <v>335</v>
      </c>
    </row>
    <row r="268" spans="2:9" x14ac:dyDescent="0.25">
      <c r="B268" s="29"/>
      <c r="C268" s="18" t="s">
        <v>21</v>
      </c>
      <c r="D268" s="3">
        <v>70</v>
      </c>
      <c r="E268" s="3">
        <v>6.2</v>
      </c>
      <c r="F268" s="3">
        <v>11</v>
      </c>
      <c r="G268" s="3">
        <v>16.2</v>
      </c>
      <c r="H268" s="3">
        <f t="shared" si="64"/>
        <v>188.6</v>
      </c>
      <c r="I268" s="4">
        <v>272</v>
      </c>
    </row>
    <row r="269" spans="2:9" x14ac:dyDescent="0.25">
      <c r="B269" s="29"/>
      <c r="C269" s="3" t="s">
        <v>23</v>
      </c>
      <c r="D269" s="3">
        <v>40</v>
      </c>
      <c r="E269" s="3">
        <v>2.8</v>
      </c>
      <c r="F269" s="3">
        <v>0.44</v>
      </c>
      <c r="G269" s="3">
        <v>16.12</v>
      </c>
      <c r="H269" s="3">
        <f t="shared" si="64"/>
        <v>79.64</v>
      </c>
      <c r="I269" s="4">
        <v>9</v>
      </c>
    </row>
    <row r="270" spans="2:9" x14ac:dyDescent="0.25">
      <c r="B270" s="29"/>
      <c r="C270" s="3" t="s">
        <v>33</v>
      </c>
      <c r="D270" s="3">
        <v>50</v>
      </c>
      <c r="E270" s="3">
        <v>0.7</v>
      </c>
      <c r="F270" s="3">
        <v>1.7</v>
      </c>
      <c r="G270" s="3">
        <v>7.7</v>
      </c>
      <c r="H270" s="3">
        <f t="shared" si="64"/>
        <v>48.9</v>
      </c>
      <c r="I270" s="4">
        <v>41</v>
      </c>
    </row>
    <row r="271" spans="2:9" x14ac:dyDescent="0.25">
      <c r="B271" s="29"/>
      <c r="C271" s="3" t="s">
        <v>52</v>
      </c>
      <c r="D271" s="3">
        <v>180</v>
      </c>
      <c r="E271" s="3">
        <v>0.5</v>
      </c>
      <c r="F271" s="12">
        <v>0</v>
      </c>
      <c r="G271" s="12">
        <v>13.8</v>
      </c>
      <c r="H271" s="12">
        <f t="shared" si="64"/>
        <v>57.2</v>
      </c>
      <c r="I271" s="4">
        <v>402</v>
      </c>
    </row>
    <row r="272" spans="2:9" x14ac:dyDescent="0.25">
      <c r="B272" s="20" t="s">
        <v>17</v>
      </c>
      <c r="C272" s="21"/>
      <c r="D272" s="1">
        <f>D266+D267+D268+D269+D270+D271</f>
        <v>650</v>
      </c>
      <c r="E272" s="1">
        <f t="shared" ref="E272:H272" si="65">E266+E267+E268+E269+E270+E271</f>
        <v>21.19</v>
      </c>
      <c r="F272" s="1">
        <f t="shared" si="65"/>
        <v>17.89</v>
      </c>
      <c r="G272" s="1">
        <f t="shared" si="65"/>
        <v>80.94</v>
      </c>
      <c r="H272" s="1">
        <f t="shared" si="65"/>
        <v>569.53</v>
      </c>
      <c r="I272" s="4"/>
    </row>
    <row r="273" spans="2:9" x14ac:dyDescent="0.25">
      <c r="B273" s="25"/>
      <c r="C273" s="3" t="s">
        <v>102</v>
      </c>
      <c r="D273" s="3">
        <v>110</v>
      </c>
      <c r="E273" s="3">
        <v>3.4</v>
      </c>
      <c r="F273" s="3">
        <v>8.1</v>
      </c>
      <c r="G273" s="3">
        <v>17.8</v>
      </c>
      <c r="H273" s="3">
        <f>E273*4+F273*9+G273*4</f>
        <v>157.69999999999999</v>
      </c>
      <c r="I273" s="4">
        <v>131</v>
      </c>
    </row>
    <row r="274" spans="2:9" x14ac:dyDescent="0.25">
      <c r="B274" s="26"/>
      <c r="C274" s="3" t="s">
        <v>15</v>
      </c>
      <c r="D274" s="3">
        <v>40</v>
      </c>
      <c r="E274" s="3">
        <v>3.04</v>
      </c>
      <c r="F274" s="3">
        <v>0.36</v>
      </c>
      <c r="G274" s="3">
        <v>19.88</v>
      </c>
      <c r="H274" s="3">
        <f t="shared" ref="H274:H275" si="66">E274*4+F274*9+G274*4</f>
        <v>94.92</v>
      </c>
      <c r="I274" s="4">
        <v>6</v>
      </c>
    </row>
    <row r="275" spans="2:9" x14ac:dyDescent="0.25">
      <c r="B275" s="27"/>
      <c r="C275" s="3" t="s">
        <v>67</v>
      </c>
      <c r="D275" s="3">
        <v>180</v>
      </c>
      <c r="E275" s="3">
        <v>0.1</v>
      </c>
      <c r="F275" s="3">
        <v>0</v>
      </c>
      <c r="G275" s="3">
        <v>12.8</v>
      </c>
      <c r="H275" s="3">
        <f t="shared" si="66"/>
        <v>51.6</v>
      </c>
      <c r="I275" s="4">
        <v>438</v>
      </c>
    </row>
    <row r="276" spans="2:9" x14ac:dyDescent="0.25">
      <c r="B276" s="20" t="s">
        <v>101</v>
      </c>
      <c r="C276" s="21"/>
      <c r="D276" s="1">
        <f>D273+D274+D275</f>
        <v>330</v>
      </c>
      <c r="E276" s="1">
        <f t="shared" ref="E276:H276" si="67">E273+E274+E275</f>
        <v>6.5399999999999991</v>
      </c>
      <c r="F276" s="1">
        <f t="shared" si="67"/>
        <v>8.4599999999999991</v>
      </c>
      <c r="G276" s="1">
        <f t="shared" si="67"/>
        <v>50.480000000000004</v>
      </c>
      <c r="H276" s="1">
        <f t="shared" si="67"/>
        <v>304.22000000000003</v>
      </c>
      <c r="I276" s="4"/>
    </row>
    <row r="277" spans="2:9" x14ac:dyDescent="0.25">
      <c r="B277" s="22" t="s">
        <v>26</v>
      </c>
      <c r="C277" s="23"/>
      <c r="D277" s="24"/>
      <c r="E277" s="19">
        <f>E263+E265+E272+E276</f>
        <v>44.15</v>
      </c>
      <c r="F277" s="19">
        <f t="shared" ref="F277:H277" si="68">F263+F265+F272+F276</f>
        <v>36.11</v>
      </c>
      <c r="G277" s="19">
        <f t="shared" si="68"/>
        <v>187.2</v>
      </c>
      <c r="H277" s="19">
        <f t="shared" si="68"/>
        <v>1250.3899999999999</v>
      </c>
      <c r="I277" s="3"/>
    </row>
  </sheetData>
  <mergeCells count="178">
    <mergeCell ref="B57:C57"/>
    <mergeCell ref="B3:I3"/>
    <mergeCell ref="B4:I4"/>
    <mergeCell ref="B5:I5"/>
    <mergeCell ref="B6:I6"/>
    <mergeCell ref="B7:I7"/>
    <mergeCell ref="B8:B9"/>
    <mergeCell ref="C8:C9"/>
    <mergeCell ref="D8:D9"/>
    <mergeCell ref="E8:G8"/>
    <mergeCell ref="H8:H9"/>
    <mergeCell ref="B24:B26"/>
    <mergeCell ref="B27:C27"/>
    <mergeCell ref="B28:D28"/>
    <mergeCell ref="B31:I31"/>
    <mergeCell ref="B32:I32"/>
    <mergeCell ref="B33:I33"/>
    <mergeCell ref="I8:I9"/>
    <mergeCell ref="B10:B13"/>
    <mergeCell ref="B14:C14"/>
    <mergeCell ref="B16:C16"/>
    <mergeCell ref="B17:B22"/>
    <mergeCell ref="B23:C23"/>
    <mergeCell ref="B38:B41"/>
    <mergeCell ref="B42:C42"/>
    <mergeCell ref="B44:C44"/>
    <mergeCell ref="B51:C51"/>
    <mergeCell ref="B55:C55"/>
    <mergeCell ref="B56:D56"/>
    <mergeCell ref="B34:I34"/>
    <mergeCell ref="B35:I35"/>
    <mergeCell ref="B36:B37"/>
    <mergeCell ref="C36:C37"/>
    <mergeCell ref="D36:D37"/>
    <mergeCell ref="E36:G36"/>
    <mergeCell ref="H36:H37"/>
    <mergeCell ref="I36:I37"/>
    <mergeCell ref="I64:I65"/>
    <mergeCell ref="B70:C70"/>
    <mergeCell ref="B72:C72"/>
    <mergeCell ref="B79:C79"/>
    <mergeCell ref="B83:C83"/>
    <mergeCell ref="B86:I86"/>
    <mergeCell ref="B59:I59"/>
    <mergeCell ref="B60:I60"/>
    <mergeCell ref="B61:I61"/>
    <mergeCell ref="B62:I62"/>
    <mergeCell ref="B63:I63"/>
    <mergeCell ref="B64:B65"/>
    <mergeCell ref="C64:C65"/>
    <mergeCell ref="D64:D65"/>
    <mergeCell ref="E64:G64"/>
    <mergeCell ref="H64:H65"/>
    <mergeCell ref="B87:I87"/>
    <mergeCell ref="B88:I88"/>
    <mergeCell ref="B89:I89"/>
    <mergeCell ref="B90:I90"/>
    <mergeCell ref="B91:B92"/>
    <mergeCell ref="C91:C92"/>
    <mergeCell ref="D91:D92"/>
    <mergeCell ref="E91:G91"/>
    <mergeCell ref="H91:H92"/>
    <mergeCell ref="I91:I92"/>
    <mergeCell ref="B106:B108"/>
    <mergeCell ref="B109:C109"/>
    <mergeCell ref="B110:D110"/>
    <mergeCell ref="B113:I113"/>
    <mergeCell ref="B114:I114"/>
    <mergeCell ref="B115:I115"/>
    <mergeCell ref="B93:B95"/>
    <mergeCell ref="B96:C96"/>
    <mergeCell ref="B97:B98"/>
    <mergeCell ref="B99:C99"/>
    <mergeCell ref="B100:B104"/>
    <mergeCell ref="B105:C105"/>
    <mergeCell ref="B138:C138"/>
    <mergeCell ref="B139:D139"/>
    <mergeCell ref="B120:B123"/>
    <mergeCell ref="B124:C124"/>
    <mergeCell ref="B126:C126"/>
    <mergeCell ref="B127:B133"/>
    <mergeCell ref="B134:C134"/>
    <mergeCell ref="B135:B137"/>
    <mergeCell ref="B116:I116"/>
    <mergeCell ref="B117:I117"/>
    <mergeCell ref="B118:B119"/>
    <mergeCell ref="C118:C119"/>
    <mergeCell ref="D118:D119"/>
    <mergeCell ref="E118:G118"/>
    <mergeCell ref="H118:H119"/>
    <mergeCell ref="I118:I119"/>
    <mergeCell ref="B140:I140"/>
    <mergeCell ref="B141:I141"/>
    <mergeCell ref="B142:I142"/>
    <mergeCell ref="B143:I143"/>
    <mergeCell ref="B144:I144"/>
    <mergeCell ref="B145:B146"/>
    <mergeCell ref="C145:C146"/>
    <mergeCell ref="D145:D146"/>
    <mergeCell ref="E145:G145"/>
    <mergeCell ref="H145:H146"/>
    <mergeCell ref="B164:D164"/>
    <mergeCell ref="B167:I167"/>
    <mergeCell ref="B168:I168"/>
    <mergeCell ref="B169:I169"/>
    <mergeCell ref="B170:I170"/>
    <mergeCell ref="B171:I171"/>
    <mergeCell ref="I145:I146"/>
    <mergeCell ref="B147:B150"/>
    <mergeCell ref="B151:C151"/>
    <mergeCell ref="B153:C153"/>
    <mergeCell ref="B159:C159"/>
    <mergeCell ref="B163:C163"/>
    <mergeCell ref="B174:B177"/>
    <mergeCell ref="B178:C178"/>
    <mergeCell ref="B181:C181"/>
    <mergeCell ref="B189:C189"/>
    <mergeCell ref="B195:D195"/>
    <mergeCell ref="B198:I198"/>
    <mergeCell ref="B172:B173"/>
    <mergeCell ref="C172:C173"/>
    <mergeCell ref="D172:D173"/>
    <mergeCell ref="E172:G172"/>
    <mergeCell ref="H172:H173"/>
    <mergeCell ref="I172:I173"/>
    <mergeCell ref="B208:C208"/>
    <mergeCell ref="B210:C210"/>
    <mergeCell ref="B216:C216"/>
    <mergeCell ref="B220:C220"/>
    <mergeCell ref="B221:D221"/>
    <mergeCell ref="B224:I224"/>
    <mergeCell ref="B199:I199"/>
    <mergeCell ref="B200:I200"/>
    <mergeCell ref="B201:I201"/>
    <mergeCell ref="B202:I202"/>
    <mergeCell ref="B203:B204"/>
    <mergeCell ref="C203:C204"/>
    <mergeCell ref="D203:D204"/>
    <mergeCell ref="E203:G203"/>
    <mergeCell ref="H203:H204"/>
    <mergeCell ref="I203:I204"/>
    <mergeCell ref="B225:I225"/>
    <mergeCell ref="B226:I226"/>
    <mergeCell ref="B227:I227"/>
    <mergeCell ref="B228:I228"/>
    <mergeCell ref="B229:B230"/>
    <mergeCell ref="C229:C230"/>
    <mergeCell ref="D229:D230"/>
    <mergeCell ref="E229:G229"/>
    <mergeCell ref="H229:H230"/>
    <mergeCell ref="I229:I230"/>
    <mergeCell ref="B249:C249"/>
    <mergeCell ref="B250:D250"/>
    <mergeCell ref="B252:I252"/>
    <mergeCell ref="B253:I253"/>
    <mergeCell ref="B254:I254"/>
    <mergeCell ref="B255:I255"/>
    <mergeCell ref="B231:B234"/>
    <mergeCell ref="B235:C235"/>
    <mergeCell ref="B236:B237"/>
    <mergeCell ref="B238:C238"/>
    <mergeCell ref="B239:B244"/>
    <mergeCell ref="B245:C245"/>
    <mergeCell ref="B276:C276"/>
    <mergeCell ref="B277:D277"/>
    <mergeCell ref="B259:B262"/>
    <mergeCell ref="B263:C263"/>
    <mergeCell ref="B265:C265"/>
    <mergeCell ref="B266:B271"/>
    <mergeCell ref="B272:C272"/>
    <mergeCell ref="B273:B275"/>
    <mergeCell ref="B256:I256"/>
    <mergeCell ref="B257:B258"/>
    <mergeCell ref="C257:C258"/>
    <mergeCell ref="D257:D258"/>
    <mergeCell ref="E257:G257"/>
    <mergeCell ref="H257:H258"/>
    <mergeCell ref="I257:I25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2022-04-19T06:33:40Z</dcterms:modified>
</cp:coreProperties>
</file>